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downey\Desktop\"/>
    </mc:Choice>
  </mc:AlternateContent>
  <xr:revisionPtr revIDLastSave="0" documentId="13_ncr:1_{449FB60B-6A96-447A-9517-F846A2953C80}" xr6:coauthVersionLast="47" xr6:coauthVersionMax="47" xr10:uidLastSave="{00000000-0000-0000-0000-000000000000}"/>
  <bookViews>
    <workbookView xWindow="-120" yWindow="-120" windowWidth="29040" windowHeight="16440" activeTab="1" xr2:uid="{11055A48-47FD-43DB-B63E-E602B7477B85}"/>
  </bookViews>
  <sheets>
    <sheet name="Data Collection &amp; Steps" sheetId="3" r:id="rId1"/>
    <sheet name="Screening Tool" sheetId="1" r:id="rId2"/>
    <sheet name="Other Environmental Criteria" sheetId="4" r:id="rId3"/>
    <sheet name="Brainstorming (1,2,4)" sheetId="6" r:id="rId4"/>
    <sheet name="Sources" sheetId="5" r:id="rId5"/>
  </sheets>
  <definedNames>
    <definedName name="_xlnm.Print_Area" localSheetId="3">'Brainstorming (1,2,4)'!$A$1:$O$26</definedName>
    <definedName name="_xlnm.Print_Area" localSheetId="0">'Data Collection &amp; Steps'!$A$1:$K$34</definedName>
    <definedName name="_xlnm.Print_Area" localSheetId="1">'Screening Tool'!$A$1:$P$64</definedName>
    <definedName name="_xlnm.Print_Area" localSheetId="4">Sources!$A$1:$A$23</definedName>
    <definedName name="_xlnm.Print_Titles" localSheetId="1">'Screening Tool'!$9:$10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6" l="1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Z12" i="1"/>
  <c r="Z13" i="1"/>
  <c r="Z14" i="1"/>
  <c r="Z15" i="1"/>
  <c r="Z17" i="1"/>
  <c r="Z18" i="1"/>
  <c r="Z19" i="1"/>
  <c r="Z20" i="1"/>
  <c r="Z22" i="1"/>
  <c r="Z23" i="1"/>
  <c r="Z24" i="1"/>
  <c r="Z25" i="1"/>
  <c r="Z26" i="1"/>
  <c r="Z28" i="1"/>
  <c r="Z29" i="1"/>
  <c r="Z30" i="1"/>
  <c r="Z31" i="1"/>
  <c r="Z32" i="1"/>
  <c r="Z34" i="1"/>
  <c r="Z35" i="1"/>
  <c r="Z36" i="1"/>
  <c r="Z37" i="1"/>
  <c r="Z38" i="1"/>
  <c r="Z39" i="1"/>
  <c r="Z41" i="1"/>
  <c r="Z42" i="1"/>
  <c r="Z43" i="1"/>
  <c r="Z44" i="1"/>
  <c r="Z45" i="1"/>
  <c r="Z46" i="1"/>
  <c r="Z47" i="1"/>
  <c r="Z48" i="1"/>
  <c r="Z49" i="1"/>
  <c r="Z51" i="1"/>
  <c r="Z52" i="1"/>
  <c r="Z53" i="1"/>
  <c r="Z54" i="1"/>
  <c r="Z55" i="1"/>
  <c r="Z56" i="1"/>
  <c r="Z57" i="1"/>
  <c r="Z58" i="1"/>
  <c r="Z59" i="1"/>
  <c r="Z60" i="1"/>
  <c r="Z61" i="1"/>
  <c r="Z62" i="1"/>
  <c r="Z11" i="1"/>
  <c r="X11" i="1"/>
  <c r="Y12" i="1"/>
  <c r="Y13" i="1"/>
  <c r="Y14" i="1"/>
  <c r="Y15" i="1"/>
  <c r="Y17" i="1"/>
  <c r="Y18" i="1"/>
  <c r="Y19" i="1"/>
  <c r="Y20" i="1"/>
  <c r="Y22" i="1"/>
  <c r="Y23" i="1"/>
  <c r="Y24" i="1"/>
  <c r="Y25" i="1"/>
  <c r="Y26" i="1"/>
  <c r="Y28" i="1"/>
  <c r="Y29" i="1"/>
  <c r="Y30" i="1"/>
  <c r="Y31" i="1"/>
  <c r="Y32" i="1"/>
  <c r="Y34" i="1"/>
  <c r="Y35" i="1"/>
  <c r="Y36" i="1"/>
  <c r="Y37" i="1"/>
  <c r="Y38" i="1"/>
  <c r="Y39" i="1"/>
  <c r="Y41" i="1"/>
  <c r="Y42" i="1"/>
  <c r="Y43" i="1"/>
  <c r="Y44" i="1"/>
  <c r="Y45" i="1"/>
  <c r="Y46" i="1"/>
  <c r="Y47" i="1"/>
  <c r="Y48" i="1"/>
  <c r="Y49" i="1"/>
  <c r="Y11" i="1"/>
  <c r="X17" i="1"/>
  <c r="X18" i="1"/>
  <c r="X19" i="1"/>
  <c r="X20" i="1"/>
  <c r="X22" i="1"/>
  <c r="X23" i="1"/>
  <c r="X24" i="1"/>
  <c r="X25" i="1"/>
  <c r="X26" i="1"/>
  <c r="X28" i="1"/>
  <c r="X29" i="1"/>
  <c r="X30" i="1"/>
  <c r="X31" i="1"/>
  <c r="X32" i="1"/>
  <c r="X34" i="1"/>
  <c r="X35" i="1"/>
  <c r="X36" i="1"/>
  <c r="X37" i="1"/>
  <c r="X38" i="1"/>
  <c r="X39" i="1"/>
  <c r="X41" i="1"/>
  <c r="X42" i="1"/>
  <c r="X43" i="1"/>
  <c r="X44" i="1"/>
  <c r="X45" i="1"/>
  <c r="X46" i="1"/>
  <c r="X47" i="1"/>
  <c r="X48" i="1"/>
  <c r="X49" i="1"/>
  <c r="X12" i="1"/>
  <c r="X13" i="1"/>
  <c r="X14" i="1"/>
  <c r="X15" i="1"/>
  <c r="S11" i="1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10" i="3"/>
  <c r="T11" i="1"/>
  <c r="U11" i="1"/>
  <c r="S12" i="1"/>
  <c r="T12" i="1"/>
  <c r="U12" i="1"/>
  <c r="S13" i="1"/>
  <c r="T13" i="1"/>
  <c r="U13" i="1"/>
  <c r="S14" i="1"/>
  <c r="T14" i="1"/>
  <c r="U14" i="1"/>
  <c r="S15" i="1"/>
  <c r="T15" i="1"/>
  <c r="U15" i="1"/>
  <c r="S17" i="1"/>
  <c r="T17" i="1"/>
  <c r="U17" i="1"/>
  <c r="S18" i="1"/>
  <c r="T18" i="1"/>
  <c r="U18" i="1"/>
  <c r="S19" i="1"/>
  <c r="T19" i="1"/>
  <c r="U19" i="1"/>
  <c r="S20" i="1"/>
  <c r="T20" i="1"/>
  <c r="U20" i="1"/>
  <c r="S22" i="1"/>
  <c r="T22" i="1"/>
  <c r="U22" i="1"/>
  <c r="S23" i="1"/>
  <c r="T23" i="1"/>
  <c r="U23" i="1"/>
  <c r="S24" i="1"/>
  <c r="T24" i="1"/>
  <c r="U24" i="1"/>
  <c r="S25" i="1"/>
  <c r="T25" i="1"/>
  <c r="U25" i="1"/>
  <c r="S26" i="1"/>
  <c r="T26" i="1"/>
  <c r="U26" i="1"/>
  <c r="S28" i="1"/>
  <c r="T28" i="1"/>
  <c r="U28" i="1"/>
  <c r="S29" i="1"/>
  <c r="T29" i="1"/>
  <c r="U29" i="1"/>
  <c r="S30" i="1"/>
  <c r="T30" i="1"/>
  <c r="U30" i="1"/>
  <c r="S31" i="1"/>
  <c r="T31" i="1"/>
  <c r="U31" i="1"/>
  <c r="S32" i="1"/>
  <c r="T32" i="1"/>
  <c r="U32" i="1"/>
  <c r="S34" i="1"/>
  <c r="T34" i="1"/>
  <c r="U34" i="1"/>
  <c r="S35" i="1"/>
  <c r="T35" i="1"/>
  <c r="U35" i="1"/>
  <c r="S36" i="1"/>
  <c r="T36" i="1"/>
  <c r="U36" i="1"/>
  <c r="S37" i="1"/>
  <c r="T37" i="1"/>
  <c r="U37" i="1"/>
  <c r="S38" i="1"/>
  <c r="T38" i="1"/>
  <c r="U38" i="1"/>
  <c r="S39" i="1"/>
  <c r="T39" i="1"/>
  <c r="U39" i="1"/>
  <c r="S41" i="1"/>
  <c r="T41" i="1"/>
  <c r="U41" i="1"/>
  <c r="S42" i="1"/>
  <c r="T42" i="1"/>
  <c r="U42" i="1"/>
  <c r="S43" i="1"/>
  <c r="T43" i="1"/>
  <c r="U43" i="1"/>
  <c r="S44" i="1"/>
  <c r="T44" i="1"/>
  <c r="U44" i="1"/>
  <c r="S45" i="1"/>
  <c r="T45" i="1"/>
  <c r="U45" i="1"/>
  <c r="S46" i="1"/>
  <c r="T46" i="1"/>
  <c r="U46" i="1"/>
  <c r="S47" i="1"/>
  <c r="T47" i="1"/>
  <c r="U47" i="1"/>
  <c r="S48" i="1"/>
  <c r="T48" i="1"/>
  <c r="U48" i="1"/>
  <c r="S49" i="1"/>
  <c r="T49" i="1"/>
  <c r="U49" i="1"/>
  <c r="U51" i="1"/>
  <c r="U52" i="1"/>
  <c r="U53" i="1"/>
  <c r="U54" i="1"/>
  <c r="U55" i="1"/>
  <c r="U56" i="1"/>
  <c r="U57" i="1"/>
  <c r="U58" i="1"/>
  <c r="U59" i="1"/>
  <c r="U60" i="1"/>
  <c r="U61" i="1"/>
  <c r="U62" i="1"/>
  <c r="AA11" i="1" l="1"/>
  <c r="AA41" i="1"/>
  <c r="K42" i="1" s="1"/>
  <c r="AA51" i="1"/>
  <c r="K52" i="1" s="1"/>
  <c r="AA34" i="1"/>
  <c r="K35" i="1" s="1"/>
  <c r="AA28" i="1"/>
  <c r="K29" i="1" s="1"/>
  <c r="AA17" i="1"/>
  <c r="K18" i="1" s="1"/>
  <c r="AA22" i="1"/>
  <c r="K23" i="1" s="1"/>
  <c r="V51" i="1"/>
  <c r="L52" i="1" s="1"/>
  <c r="V41" i="1"/>
  <c r="L42" i="1" s="1"/>
  <c r="V34" i="1"/>
  <c r="L35" i="1" s="1"/>
  <c r="V28" i="1"/>
  <c r="L29" i="1" s="1"/>
  <c r="V22" i="1"/>
  <c r="L23" i="1" s="1"/>
  <c r="V17" i="1"/>
  <c r="L18" i="1" s="1"/>
  <c r="V11" i="1"/>
  <c r="L12" i="1" s="1"/>
  <c r="P64" i="1" l="1"/>
  <c r="P6" i="1" s="1"/>
  <c r="K64" i="1"/>
  <c r="O6" i="1" s="1"/>
  <c r="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 Downey</author>
    <author>Stephen McNierney</author>
  </authors>
  <commentList>
    <comment ref="O4" authorId="0" shapeId="0" xr:uid="{45AF6CF9-3BD8-4C66-9B94-D05514B383E3}">
      <text>
        <r>
          <rPr>
            <b/>
            <sz val="9"/>
            <color indexed="81"/>
            <rFont val="Tahoma"/>
            <family val="2"/>
          </rPr>
          <t xml:space="preserve">Pre-Deep Dive counts any item with a mark.
</t>
        </r>
      </text>
    </comment>
    <comment ref="P4" authorId="0" shapeId="0" xr:uid="{84F6CA72-8F85-4645-BC79-5AC1D1DB1A81}">
      <text>
        <r>
          <rPr>
            <b/>
            <sz val="9"/>
            <color indexed="81"/>
            <rFont val="Tahoma"/>
            <family val="2"/>
          </rPr>
          <t>Post-Deep Dive counts only the Yes items (that confirmed as an issue by the deep dive tool)</t>
        </r>
      </text>
    </comment>
    <comment ref="K10" authorId="0" shapeId="0" xr:uid="{E4CC342E-973D-4151-8B54-603490561B2A}">
      <text>
        <r>
          <rPr>
            <b/>
            <sz val="9"/>
            <color indexed="81"/>
            <rFont val="Tahoma"/>
            <family val="2"/>
          </rPr>
          <t>Pre-Deep Dive counts any item with a mark.
Post-Deep Dive counts only the Yes items (that confirmed as an issue by the deep dive tool)</t>
        </r>
      </text>
    </comment>
    <comment ref="B11" authorId="1" shapeId="0" xr:uid="{9392343F-70FA-453B-9A10-0FC76A9F7393}">
      <text/>
    </comment>
    <comment ref="B12" authorId="1" shapeId="0" xr:uid="{B405A7F1-78F4-4E3A-A185-798570A655E1}">
      <text/>
    </comment>
    <comment ref="B13" authorId="1" shapeId="0" xr:uid="{49E8F9BB-9F72-4CF8-9AAD-56EC63F6EDF5}">
      <text/>
    </comment>
    <comment ref="B14" authorId="1" shapeId="0" xr:uid="{ED8416CA-8500-4567-9735-EB6C66DF2D82}">
      <text/>
    </comment>
    <comment ref="B15" authorId="1" shapeId="0" xr:uid="{9216A1FA-F87E-4779-88F0-80455E904F4B}">
      <text/>
    </comment>
    <comment ref="B17" authorId="1" shapeId="0" xr:uid="{8C52F6FE-044D-4355-8C1A-99098CD9EFA2}">
      <text/>
    </comment>
    <comment ref="B18" authorId="1" shapeId="0" xr:uid="{C8F93E9D-65C1-4C5C-B4C9-70179EFD1988}">
      <text/>
    </comment>
    <comment ref="B19" authorId="1" shapeId="0" xr:uid="{6B9796E6-53C9-4453-B7CB-1111EFC8603A}">
      <text/>
    </comment>
    <comment ref="B20" authorId="1" shapeId="0" xr:uid="{2236DBD8-6CB6-42C1-A83D-BDAD52A9B549}">
      <text/>
    </comment>
    <comment ref="B22" authorId="1" shapeId="0" xr:uid="{38B734DD-2D86-4495-B60D-12FEEBF7139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 xr:uid="{223B1B03-EFC9-4978-BF82-1C618E5CEF39}">
      <text/>
    </comment>
    <comment ref="B24" authorId="1" shapeId="0" xr:uid="{A8B687F8-46DB-4835-B486-307AF64DDB58}">
      <text/>
    </comment>
    <comment ref="B25" authorId="1" shapeId="0" xr:uid="{4D5E06E8-3B7C-4329-9AE6-9E8D7E0D2A10}">
      <text/>
    </comment>
    <comment ref="B26" authorId="1" shapeId="0" xr:uid="{37E3E6B6-8A5D-4319-8F0C-B7E416CAF581}">
      <text/>
    </comment>
    <comment ref="B28" authorId="1" shapeId="0" xr:uid="{A3C2D160-DFB0-461A-942D-35F9C4A34485}">
      <text/>
    </comment>
    <comment ref="B29" authorId="1" shapeId="0" xr:uid="{8552851F-9922-47D0-8574-5C90DCE31CF8}">
      <text/>
    </comment>
    <comment ref="B30" authorId="1" shapeId="0" xr:uid="{B87A090D-43C8-47EB-B65F-6F3443585BBD}">
      <text/>
    </comment>
    <comment ref="B31" authorId="1" shapeId="0" xr:uid="{50C090EA-CCCF-4464-8382-6A77F44049AB}">
      <text/>
    </comment>
    <comment ref="B32" authorId="1" shapeId="0" xr:uid="{99EC1CC0-F50D-4AF5-B6E7-7C2CDC4D581B}">
      <text/>
    </comment>
    <comment ref="B34" authorId="1" shapeId="0" xr:uid="{58C0A72A-C42D-4805-9162-289D11ED4EE4}">
      <text/>
    </comment>
    <comment ref="B35" authorId="1" shapeId="0" xr:uid="{6F5843FD-5855-45C4-B25E-F2A466DF6B1B}">
      <text/>
    </comment>
    <comment ref="B36" authorId="1" shapeId="0" xr:uid="{D3FBF2B5-8675-41D8-A51D-90F711F3C29A}">
      <text/>
    </comment>
    <comment ref="B37" authorId="1" shapeId="0" xr:uid="{F12B8906-3DDA-4393-B657-598734355CEC}">
      <text/>
    </comment>
    <comment ref="B38" authorId="1" shapeId="0" xr:uid="{10057ECE-911C-4C8F-B790-6DAFB505B3CD}">
      <text/>
    </comment>
    <comment ref="B39" authorId="1" shapeId="0" xr:uid="{9FE80F0F-7F6D-42DE-A3E4-F8F695D24C29}">
      <text/>
    </comment>
    <comment ref="B41" authorId="1" shapeId="0" xr:uid="{47701D77-B2C3-4682-B195-86B935357CA3}">
      <text/>
    </comment>
    <comment ref="B42" authorId="1" shapeId="0" xr:uid="{8C00F101-2F28-480D-986E-66CBAE244416}">
      <text/>
    </comment>
    <comment ref="B43" authorId="1" shapeId="0" xr:uid="{54C587ED-0F3A-407E-87E2-9A5682128937}">
      <text/>
    </comment>
    <comment ref="B44" authorId="1" shapeId="0" xr:uid="{9D74BB85-6F05-4641-9505-CF1E861FD14A}">
      <text/>
    </comment>
    <comment ref="B45" authorId="1" shapeId="0" xr:uid="{4CF4FC63-B9C5-4B5D-981C-F5556E78D91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1" shapeId="0" xr:uid="{B5FE055D-37DC-465A-9883-D9C8E9EA2571}">
      <text/>
    </comment>
    <comment ref="B47" authorId="1" shapeId="0" xr:uid="{42B8969B-4963-4DF6-8E49-888212B92EF3}">
      <text/>
    </comment>
    <comment ref="B48" authorId="1" shapeId="0" xr:uid="{E0AB9E64-81A4-4F42-A1C4-778F8489D892}">
      <text/>
    </comment>
    <comment ref="B49" authorId="1" shapeId="0" xr:uid="{C700D361-321E-44CE-AB90-6F0AF18D29D1}">
      <text/>
    </comment>
    <comment ref="B55" authorId="1" shapeId="0" xr:uid="{AEAEA98F-5D1C-49CC-A603-C764D1F785A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57" authorId="1" shapeId="0" xr:uid="{FF2C76D7-3CCE-446C-9050-9062811700AE}">
      <text/>
    </comment>
    <comment ref="E64" authorId="0" shapeId="0" xr:uid="{AC830D31-9053-4AF0-84F4-43CD52B37CF9}">
      <text>
        <r>
          <rPr>
            <b/>
            <sz val="9"/>
            <color indexed="81"/>
            <rFont val="Tahoma"/>
            <family val="2"/>
          </rPr>
          <t>Pre-Deep Dive counts any item with a mark.</t>
        </r>
      </text>
    </comment>
    <comment ref="M64" authorId="0" shapeId="0" xr:uid="{EF508AD2-A0DC-4A34-8D03-CA068F684CC5}">
      <text>
        <r>
          <rPr>
            <b/>
            <sz val="9"/>
            <color indexed="81"/>
            <rFont val="Tahoma"/>
            <family val="2"/>
          </rPr>
          <t>Post-Deep Dive counts only the Yes items (that confirmed as an issue by the deep dive tool)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 Downey</author>
  </authors>
  <commentList>
    <comment ref="F8" authorId="0" shapeId="0" xr:uid="{0AF86B99-6109-4961-8679-C6C1FB20D432}">
      <text>
        <r>
          <rPr>
            <b/>
            <sz val="9"/>
            <color indexed="81"/>
            <rFont val="Tahoma"/>
            <family val="2"/>
          </rPr>
          <t>Business Impact:</t>
        </r>
        <r>
          <rPr>
            <sz val="9"/>
            <color indexed="81"/>
            <rFont val="Tahoma"/>
            <family val="2"/>
          </rPr>
          <t xml:space="preserve">
Injury/Illness reduction;
Production increases;
Quality improvements;
Reduced turnover</t>
        </r>
      </text>
    </comment>
    <comment ref="J8" authorId="0" shapeId="0" xr:uid="{3536A6B2-0A6D-4AE8-84E5-D8F865468650}">
      <text>
        <r>
          <rPr>
            <b/>
            <sz val="9"/>
            <color indexed="81"/>
            <rFont val="Tahoma"/>
            <family val="2"/>
          </rPr>
          <t>Ease of Implementation:</t>
        </r>
        <r>
          <rPr>
            <sz val="9"/>
            <color indexed="81"/>
            <rFont val="Tahoma"/>
            <family val="2"/>
          </rPr>
          <t xml:space="preserve">
Lower cost;
Short-term execution;
Higher reliability;
Easier maintainability;
Liklier usability</t>
        </r>
      </text>
    </comment>
    <comment ref="O8" authorId="0" shapeId="0" xr:uid="{31565A8A-16F5-4C40-B251-091C9380EBF0}">
      <text>
        <r>
          <rPr>
            <b/>
            <sz val="9"/>
            <color indexed="81"/>
            <rFont val="Tahoma"/>
            <family val="2"/>
          </rPr>
          <t>Higher scores indicate a better solution.
The top 2 scores are highlighted.</t>
        </r>
      </text>
    </comment>
  </commentList>
</comments>
</file>

<file path=xl/sharedStrings.xml><?xml version="1.0" encoding="utf-8"?>
<sst xmlns="http://schemas.openxmlformats.org/spreadsheetml/2006/main" count="272" uniqueCount="218">
  <si>
    <t>Back</t>
  </si>
  <si>
    <t>Neck</t>
  </si>
  <si>
    <t>Shoulder(s)</t>
  </si>
  <si>
    <t>Leg(s)</t>
  </si>
  <si>
    <t>POSTURE</t>
  </si>
  <si>
    <t>FORCE</t>
  </si>
  <si>
    <t>MOTION</t>
  </si>
  <si>
    <t>Drop Down Choices</t>
  </si>
  <si>
    <t>Moderate</t>
  </si>
  <si>
    <t>HIGH</t>
  </si>
  <si>
    <t>Yes</t>
  </si>
  <si>
    <t>CELLS TO THE RIGHT WOULD BE HIDDEN</t>
  </si>
  <si>
    <t>MFA
REBA</t>
  </si>
  <si>
    <t>DEEP DIVE 
TOOL OPTIONS</t>
  </si>
  <si>
    <t>Extension</t>
  </si>
  <si>
    <t>Twisted</t>
  </si>
  <si>
    <t>Lateral bend</t>
  </si>
  <si>
    <t>Shoulders shrugged</t>
  </si>
  <si>
    <t>&gt; 15 / min</t>
  </si>
  <si>
    <t>Ulnar deviation</t>
  </si>
  <si>
    <t>Radial deviation</t>
  </si>
  <si>
    <t>Hand as a hammer</t>
  </si>
  <si>
    <t>No foot support (sitting)</t>
  </si>
  <si>
    <t xml:space="preserve">Kneeling </t>
  </si>
  <si>
    <t>Weight on 1 leg</t>
  </si>
  <si>
    <t>Crawling</t>
  </si>
  <si>
    <t>Stair/ladder climbing</t>
  </si>
  <si>
    <t>Knee as a hammer</t>
  </si>
  <si>
    <t>MFA
RULA
REBA
Strength Data</t>
  </si>
  <si>
    <t>Force</t>
  </si>
  <si>
    <t>Motion</t>
  </si>
  <si>
    <t>Posture</t>
  </si>
  <si>
    <t>Motion Only</t>
  </si>
  <si>
    <t>Rating</t>
  </si>
  <si>
    <t>Liberty Mutual MMH Guide
MFA
NIOSH Lifting Equation
REBA</t>
  </si>
  <si>
    <t>Data Collection Sheet</t>
  </si>
  <si>
    <t xml:space="preserve">Evaluator: </t>
  </si>
  <si>
    <t xml:space="preserve">Date: </t>
  </si>
  <si>
    <t>Company:</t>
  </si>
  <si>
    <t>Department:</t>
  </si>
  <si>
    <t>Job Description:</t>
  </si>
  <si>
    <t>Supervisor:</t>
  </si>
  <si>
    <t>No. of employees exposed to job:</t>
  </si>
  <si>
    <t>Notes</t>
  </si>
  <si>
    <t>No.</t>
  </si>
  <si>
    <t>Task Description</t>
  </si>
  <si>
    <t>Task Duration</t>
  </si>
  <si>
    <t>Task Frequency</t>
  </si>
  <si>
    <t>Weight / Force</t>
  </si>
  <si>
    <t>Vertical Ht. Range</t>
  </si>
  <si>
    <t>Horiz. Reach Range</t>
  </si>
  <si>
    <t>Distance (carry/push)</t>
  </si>
  <si>
    <t>SCHEDULING</t>
  </si>
  <si>
    <t>TOOLS/ MATERIALS &amp; ENVIRONMENT</t>
  </si>
  <si>
    <t>Total Cycle Time(s):</t>
  </si>
  <si>
    <t>Tool(s):</t>
  </si>
  <si>
    <t>Cycles/ Shift:</t>
  </si>
  <si>
    <t>Tool Weight:</t>
  </si>
  <si>
    <t>lbs</t>
  </si>
  <si>
    <t>Shift Length:</t>
  </si>
  <si>
    <t>hrs</t>
  </si>
  <si>
    <t>Part(s)/ Object(s):</t>
  </si>
  <si>
    <t>Rotation:</t>
  </si>
  <si>
    <t>Yes / No</t>
  </si>
  <si>
    <t>Part/ Object Weight:</t>
  </si>
  <si>
    <t>Length of Rotation:</t>
  </si>
  <si>
    <t>Minutes</t>
  </si>
  <si>
    <t>Part/ Object Dimensions:</t>
  </si>
  <si>
    <t>Rotation Schedule:</t>
  </si>
  <si>
    <t>Lighting Concern:</t>
  </si>
  <si>
    <t xml:space="preserve"> Yes / No</t>
  </si>
  <si>
    <t>Contact Stress Concern:</t>
  </si>
  <si>
    <t>Break Schedule:</t>
  </si>
  <si>
    <t>Noise Concern:</t>
  </si>
  <si>
    <t xml:space="preserve">Glove Use: </t>
  </si>
  <si>
    <t>Temp. Concern:</t>
  </si>
  <si>
    <t>Footrest Available:</t>
  </si>
  <si>
    <t>The Ergonomics Center</t>
  </si>
  <si>
    <t>SCREENING TOOL</t>
  </si>
  <si>
    <t>Other</t>
  </si>
  <si>
    <t>Contact stress</t>
  </si>
  <si>
    <t>Vibration (hand/arm or whole body)</t>
  </si>
  <si>
    <t>Too much lighting (or glare)</t>
  </si>
  <si>
    <t>PPE concerns (e.g. bulky or slippery gloves)</t>
  </si>
  <si>
    <t>Not enough lighting</t>
  </si>
  <si>
    <t xml:space="preserve">Twisted </t>
  </si>
  <si>
    <t>MFA
RULA
Revised Strain Index
Strength Data</t>
  </si>
  <si>
    <t xml:space="preserve">Flexion ≥ 20° </t>
  </si>
  <si>
    <t>Flexion ≥ 45°</t>
  </si>
  <si>
    <t>Extension &gt; 20°
(Arm behind body)</t>
  </si>
  <si>
    <t>Arm(s) / Elbow(s)</t>
  </si>
  <si>
    <t>Flexion ≥ 100°</t>
  </si>
  <si>
    <t>Vertical reach ≤ 25" from floor</t>
  </si>
  <si>
    <t>Vertical reach ≥ 50"  from floor</t>
  </si>
  <si>
    <t xml:space="preserve">Flexion &gt; 15° </t>
  </si>
  <si>
    <t>Hand(s)/
Wrist(s)</t>
  </si>
  <si>
    <t xml:space="preserve">Near end range of rotation </t>
  </si>
  <si>
    <t>Each Flag counts as 1 pt.</t>
  </si>
  <si>
    <t>Extension &gt; 15°</t>
  </si>
  <si>
    <t>Wide grip &gt; 3.5"</t>
  </si>
  <si>
    <t>Horiz. reach ≥ 20" from front of body</t>
  </si>
  <si>
    <r>
      <t>Noise issues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(≥</t>
    </r>
    <r>
      <rPr>
        <sz val="12.65"/>
        <rFont val="Arial"/>
        <family val="2"/>
      </rPr>
      <t xml:space="preserve"> </t>
    </r>
    <r>
      <rPr>
        <sz val="11"/>
        <rFont val="Arial"/>
        <family val="2"/>
      </rPr>
      <t>85 dB)</t>
    </r>
  </si>
  <si>
    <t>High temperature or humidity (≥ 80°F ambient temp. or heat index)</t>
  </si>
  <si>
    <t>Work pace - Difficulty keeping up with the work or meeting quotas/deadlines</t>
  </si>
  <si>
    <t>Low temperature (≤ 32°F, 0°C)</t>
  </si>
  <si>
    <t>Twisting 
(ankle, knee)</t>
  </si>
  <si>
    <t>Sedentary &gt; 1 hour at a time?</t>
  </si>
  <si>
    <t>Elbow abducted 
≥ 30°</t>
  </si>
  <si>
    <t>≥ 25 lb carry</t>
  </si>
  <si>
    <t>≥ 10 lb 1-hand lift/lower</t>
  </si>
  <si>
    <t>≥ 10 lb 1-hand carry</t>
  </si>
  <si>
    <t>≥ 10 lb 1-arm push/pull (any direction)</t>
  </si>
  <si>
    <t>&gt; 4 / min</t>
  </si>
  <si>
    <t>≥ 2 lifts / min</t>
  </si>
  <si>
    <t>≥ 2 carries / min</t>
  </si>
  <si>
    <t>Static &gt; 20 sec 
(Non-neutral posture)</t>
  </si>
  <si>
    <t>Work week &gt; 40 hours regularly</t>
  </si>
  <si>
    <t>≥ 5 lb weight worn on the head</t>
  </si>
  <si>
    <t>&gt; 4 bends / min
(hip or knee)</t>
  </si>
  <si>
    <t>Foot pedal use 
(while standing)</t>
  </si>
  <si>
    <t>≥ 10 lb power grip</t>
  </si>
  <si>
    <t>≥ 3 lb pinch force</t>
  </si>
  <si>
    <t>≥ 4 lb thumb push</t>
  </si>
  <si>
    <t>≥ 10 lb palm press</t>
  </si>
  <si>
    <t>≥ 10 lb push/pull
(e.g. foot pedal)</t>
  </si>
  <si>
    <t>Reaching across midline of the body</t>
  </si>
  <si>
    <t>Back not supported while sitting
(or no chair back)</t>
  </si>
  <si>
    <t>Extension ≤ 60° 
(and non-neutral shoulder)</t>
  </si>
  <si>
    <t>The Ergonomics Center can also provide consultation.</t>
  </si>
  <si>
    <t xml:space="preserve">
Or consult state, federal, professional society 
and/or internal company 
guidelines for
 more details.</t>
  </si>
  <si>
    <t xml:space="preserve">Consult the 
"Other Enivironmental Criteria" tab or your training manual for additional details.
</t>
  </si>
  <si>
    <t>Notes:</t>
  </si>
  <si>
    <t>Pychosocial stress (i.e. Little control over work, work monotony, lack of supervisor/co-worker support, insufficient training, etc.)</t>
  </si>
  <si>
    <t>Department &amp; Supervisor:</t>
  </si>
  <si>
    <t>Task Type</t>
  </si>
  <si>
    <t>Potential 
Deep Dive Tools 
(if appropriate)</t>
  </si>
  <si>
    <t>Lift/Lower</t>
  </si>
  <si>
    <t>Push/Pull</t>
  </si>
  <si>
    <t>Carry</t>
  </si>
  <si>
    <t>Entire Body</t>
  </si>
  <si>
    <t>Upper Extremity</t>
  </si>
  <si>
    <t>Liberty Mutual MMH
1 Handed</t>
  </si>
  <si>
    <t>NIOSH Lift Eqn.
Liberty Mutual MMH
One Handed
2 Handed Seated/Kneeling</t>
  </si>
  <si>
    <t>Liberty Mutual MMH
2 Handed Vert./Lateral
1 Handed Horiz./Vert./Lateral</t>
  </si>
  <si>
    <t>RULA
Rev. Strain Index
Hand Strength
Wrist Torque
Hand Tool Torque
Arm/Fist Clearance</t>
  </si>
  <si>
    <r>
      <t xml:space="preserve">Task Type
</t>
    </r>
    <r>
      <rPr>
        <sz val="10"/>
        <color theme="1"/>
        <rFont val="Arial"/>
        <family val="2"/>
      </rPr>
      <t>(drop down list)</t>
    </r>
  </si>
  <si>
    <r>
      <t xml:space="preserve">Potential 
Deep Dive Tools 
</t>
    </r>
    <r>
      <rPr>
        <sz val="10"/>
        <color theme="1"/>
        <rFont val="Arial"/>
        <family val="2"/>
      </rPr>
      <t>(if appropriate)</t>
    </r>
  </si>
  <si>
    <t xml:space="preserve"> Pre-Deep Dive Total: </t>
  </si>
  <si>
    <t>OK</t>
  </si>
  <si>
    <t>Pre-DD Total</t>
  </si>
  <si>
    <t>Post-DD Total</t>
  </si>
  <si>
    <r>
      <rPr>
        <b/>
        <sz val="11"/>
        <color rgb="FFFF0000"/>
        <rFont val="Arial"/>
        <family val="2"/>
      </rPr>
      <t>POST</t>
    </r>
    <r>
      <rPr>
        <b/>
        <sz val="11"/>
        <color theme="1"/>
        <rFont val="Arial"/>
        <family val="2"/>
      </rPr>
      <t xml:space="preserve"> DEEP DIVE COUNT</t>
    </r>
  </si>
  <si>
    <r>
      <rPr>
        <b/>
        <sz val="11"/>
        <color rgb="FFFF0000"/>
        <rFont val="Arial"/>
        <family val="2"/>
      </rPr>
      <t>PRE</t>
    </r>
    <r>
      <rPr>
        <b/>
        <sz val="11"/>
        <color theme="1"/>
        <rFont val="Arial"/>
        <family val="2"/>
      </rPr>
      <t xml:space="preserve"> DEEP DIVE COUNT</t>
    </r>
  </si>
  <si>
    <t>COUNTS</t>
  </si>
  <si>
    <t>Pre-DD</t>
  </si>
  <si>
    <t>Post-DD</t>
  </si>
  <si>
    <r>
      <t xml:space="preserve">NOTES 
</t>
    </r>
    <r>
      <rPr>
        <sz val="11"/>
        <color theme="1"/>
        <rFont val="Arial"/>
        <family val="2"/>
      </rPr>
      <t>(incl. Deep Dive Tools used &amp; results)</t>
    </r>
  </si>
  <si>
    <t>DEEP DIVE NOTES EXAMPLE
NIOSH LE - RWL = 24 lbs, LI = 2.0
(actual weight lifted = 48 lbs)
LM MMH Initial Push Rec. &lt; 41 lbs
(actual initial push force = 32 lbs)
LM MMH Sustained Push Rec. &lt; 22 lbs
(actual sustained push force = 17 lbs)</t>
  </si>
  <si>
    <t>Screening Tool Threshold Sources</t>
  </si>
  <si>
    <t>DOI/USFS Aviation Helmet Standard – Ver 4.3 (p16, Sect 5.4)</t>
  </si>
  <si>
    <t>OSHA Ergonomic Assessment Checklist (https://www.osha.gov/sites/default/files/2018-12/fy14_sh-26336-sh4_Ergonomic-Assessment-Checklist.pdf)</t>
  </si>
  <si>
    <t>WISHA Caution &amp; Hazard Zone Checklists (https://lni.wa.gov/safety-health/_docs/CautionZoneJobsChecklist.pdf &amp; https://lni.wa.gov/safety-health/_docs/HazardZoneChecklist.pdf)</t>
  </si>
  <si>
    <t>MIL-STD 1472G (Department of Defense Design Criteria Standard Human Engineering, pg. 74, Fig. 21)</t>
  </si>
  <si>
    <t>PEIL (Potential Ergonomics Issues List, Johnson Controls)</t>
  </si>
  <si>
    <t>3DSSPP (Regents of the University of Michigan (2000). University of Michigan 3DSSPP 4.21.)</t>
  </si>
  <si>
    <r>
      <t xml:space="preserve">Muscle Fatigue Analysis (Rodgers, Suzanne H. (1992).  A functional job evaluation technique, </t>
    </r>
    <r>
      <rPr>
        <i/>
        <sz val="12"/>
        <color theme="1"/>
        <rFont val="Arial"/>
        <family val="2"/>
      </rPr>
      <t>Occupational Medicine: State of the Art Reviews</t>
    </r>
    <r>
      <rPr>
        <sz val="12"/>
        <color theme="1"/>
        <rFont val="Arial"/>
        <family val="2"/>
      </rPr>
      <t>. 7(4):679-711.)</t>
    </r>
  </si>
  <si>
    <r>
      <t xml:space="preserve">REBA (Hignett, S., and McAtamney, L. (2000). Rapid Entire Body Assessment (REBA). </t>
    </r>
    <r>
      <rPr>
        <i/>
        <sz val="12"/>
        <color theme="1"/>
        <rFont val="Arial"/>
        <family val="2"/>
      </rPr>
      <t>Applied Ergonomics</t>
    </r>
    <r>
      <rPr>
        <sz val="12"/>
        <color theme="1"/>
        <rFont val="Arial"/>
        <family val="2"/>
      </rPr>
      <t>, 31, 201-205.)</t>
    </r>
  </si>
  <si>
    <r>
      <t xml:space="preserve">RULA (McAtamney, L., and Corlett, N. (1993). RULA: a survey method for the investigation of work-related upper limb disorders. </t>
    </r>
    <r>
      <rPr>
        <i/>
        <sz val="12"/>
        <color theme="1"/>
        <rFont val="Arial"/>
        <family val="2"/>
      </rPr>
      <t>Applied Ergonomics</t>
    </r>
    <r>
      <rPr>
        <sz val="12"/>
        <color theme="1"/>
        <rFont val="Arial"/>
        <family val="2"/>
      </rPr>
      <t>, 24, (2), 91-99.)</t>
    </r>
  </si>
  <si>
    <r>
      <t xml:space="preserve">Liberty Mutual Manual Material Handling Guidelines (Potvin, J., Ciriello, V., Snook, S., Maynard, W, &amp; Brogmus, G. (2021), The Liberty Mutual manual materials handling (LM-MMH) equations, </t>
    </r>
    <r>
      <rPr>
        <i/>
        <sz val="12"/>
        <color theme="1"/>
        <rFont val="Arial"/>
        <family val="2"/>
      </rPr>
      <t>Ergonomics</t>
    </r>
    <r>
      <rPr>
        <sz val="12"/>
        <color theme="1"/>
        <rFont val="Arial"/>
        <family val="2"/>
      </rPr>
      <t>, 64:8, 955-970, DOI: 10.1080/00140139.2021.1891297)</t>
    </r>
  </si>
  <si>
    <r>
      <t>Chaffin, D., Anderson, G., and Martin, B.,</t>
    </r>
    <r>
      <rPr>
        <i/>
        <sz val="12"/>
        <color theme="1"/>
        <rFont val="Arial"/>
        <family val="2"/>
      </rPr>
      <t xml:space="preserve"> Occupational Biomechanics</t>
    </r>
    <r>
      <rPr>
        <sz val="12"/>
        <color theme="1"/>
        <rFont val="Arial"/>
        <family val="2"/>
      </rPr>
      <t>, John Wiley &amp; Sons, 2006.</t>
    </r>
  </si>
  <si>
    <r>
      <t xml:space="preserve">Rohmert, W., Problems of determination of rest allowances Part 2: determining rest allowances in different human tasks. </t>
    </r>
    <r>
      <rPr>
        <i/>
        <sz val="12"/>
        <color theme="1"/>
        <rFont val="Arial"/>
        <family val="2"/>
      </rPr>
      <t>Appl Ergon</t>
    </r>
    <r>
      <rPr>
        <sz val="12"/>
        <color theme="1"/>
        <rFont val="Arial"/>
        <family val="2"/>
      </rPr>
      <t>, 4(3): 158-62, 1973.</t>
    </r>
  </si>
  <si>
    <t>NIOSH Lifting Equation (NIOSH [1994]. Applications manual for the revised NIOSH lifting equation. By Waters T., Putz–Anderson V., Garg A., Cincinnati, OH: U.S. Department of Health and Human Services, Centers for Disease Control and Prevention, National Institute for Occupational Safety and Health, DHHS (NIOSH) Publication No. 94-110 (Revised 9/2021), https://doi.org/10.26616/NIOSHPUB94110revised092021.)</t>
  </si>
  <si>
    <r>
      <t xml:space="preserve">Eastman Kodak Company, Human Factors Section.  </t>
    </r>
    <r>
      <rPr>
        <i/>
        <sz val="12"/>
        <color theme="1"/>
        <rFont val="Arial"/>
        <family val="2"/>
      </rPr>
      <t>Ergonomics Design for People at Work, Volume I</t>
    </r>
    <r>
      <rPr>
        <sz val="12"/>
        <color theme="1"/>
        <rFont val="Arial"/>
        <family val="2"/>
      </rPr>
      <t>.  New York, NY:  Van Nostrand Reinhold Company, Inc.,  1983</t>
    </r>
  </si>
  <si>
    <r>
      <t xml:space="preserve">Eastman Kodak Company, Human Factors Section.  </t>
    </r>
    <r>
      <rPr>
        <i/>
        <sz val="12"/>
        <color theme="1"/>
        <rFont val="Arial"/>
        <family val="2"/>
      </rPr>
      <t>Ergonomics Design for People at Work, Volume II</t>
    </r>
    <r>
      <rPr>
        <sz val="12"/>
        <color theme="1"/>
        <rFont val="Arial"/>
        <family val="2"/>
      </rPr>
      <t>.  New York, NY:  Van Nostrand Reinhold Company, Inc.,  1986.</t>
    </r>
  </si>
  <si>
    <r>
      <t xml:space="preserve">Revised Strain Index (Garg, A., Moore, S. &amp; Kapellusch, J. (2016): The Revised Strain Index: an improved upper extremity exposure assessment model, </t>
    </r>
    <r>
      <rPr>
        <i/>
        <sz val="12"/>
        <color theme="1"/>
        <rFont val="Arial"/>
        <family val="2"/>
      </rPr>
      <t>Ergonomics</t>
    </r>
    <r>
      <rPr>
        <sz val="12"/>
        <color theme="1"/>
        <rFont val="Arial"/>
        <family val="2"/>
      </rPr>
      <t>, DOI: 10.1080/00140139.2016.1237678)</t>
    </r>
  </si>
  <si>
    <r>
      <t xml:space="preserve">Nakphet, N. et al. (2014). Effect of different types of rest-break interventions on neck and shoulder muscle activity, perceived discomfort and productivity in symptomatic VDU operators: a randomized controlled trial. </t>
    </r>
    <r>
      <rPr>
        <i/>
        <sz val="12"/>
        <color theme="1"/>
        <rFont val="Arial"/>
        <family val="2"/>
      </rPr>
      <t>International Journal of Occupational Safety and Ergonomics</t>
    </r>
    <r>
      <rPr>
        <sz val="12"/>
        <color theme="1"/>
        <rFont val="Arial"/>
        <family val="2"/>
      </rPr>
      <t>, 20(2), 339-353.</t>
    </r>
  </si>
  <si>
    <r>
      <t xml:space="preserve">Astrand, P., and Rodahl, K. (1986) </t>
    </r>
    <r>
      <rPr>
        <i/>
        <sz val="12"/>
        <color theme="1"/>
        <rFont val="Arial"/>
        <family val="2"/>
      </rPr>
      <t>Textbook of Work Physiology</t>
    </r>
    <r>
      <rPr>
        <sz val="12"/>
        <color theme="1"/>
        <rFont val="Arial"/>
        <family val="2"/>
      </rPr>
      <t>. McGraw-Hill Book Company.</t>
    </r>
  </si>
  <si>
    <r>
      <t xml:space="preserve">Schoorlememmer, W &amp; Kannis, H. (1992): Adult Data, Operation of controls on everyday products, </t>
    </r>
    <r>
      <rPr>
        <i/>
        <sz val="12"/>
        <color theme="1"/>
        <rFont val="Arial"/>
        <family val="2"/>
      </rPr>
      <t>Proceedings of the Human Factors Society 36th Annual Meeting</t>
    </r>
    <r>
      <rPr>
        <sz val="12"/>
        <color theme="1"/>
        <rFont val="Arial"/>
        <family val="2"/>
      </rPr>
      <t>, 509-513.</t>
    </r>
  </si>
  <si>
    <r>
      <t xml:space="preserve">Lipscomb J., Trinkoff A., Geiger-Brown J., Brady B. Work-schedule characteristics and reported musculoskeletal disorders of registered nurses. </t>
    </r>
    <r>
      <rPr>
        <i/>
        <sz val="12"/>
        <color theme="1"/>
        <rFont val="Arial"/>
        <family val="2"/>
      </rPr>
      <t>Scand J Work Environ Health</t>
    </r>
    <r>
      <rPr>
        <sz val="12"/>
        <color theme="1"/>
        <rFont val="Arial"/>
        <family val="2"/>
      </rPr>
      <t>. 2002 Dec;28(6):394-401. doi: 10.5271/sjweh.691. PMID: 12539799. (https://pubmed.ncbi.nlm.nih.gov/12539799/)</t>
    </r>
  </si>
  <si>
    <r>
      <t xml:space="preserve">Lee J., Kim G., Jung S., Kim S., Lee J., Lee K. The association between long working hours and work-related musculoskeletal symptoms of Korean wage workers: data from the fourth Korean working conditions survey (a cross-sectional study). </t>
    </r>
    <r>
      <rPr>
        <i/>
        <sz val="12"/>
        <color theme="1"/>
        <rFont val="Arial"/>
        <family val="2"/>
      </rPr>
      <t>Ann Occup Environ Med.</t>
    </r>
    <r>
      <rPr>
        <sz val="12"/>
        <color theme="1"/>
        <rFont val="Arial"/>
        <family val="2"/>
      </rPr>
      <t xml:space="preserve"> 2018 Dec 3;30:67. doi: 10.1186/s40557-018-0278-0. PMID: 30524733; PMCID: PMC6276142. (https://www.ncbi.nlm.nih.gov/pmc/articles/PMC6276142/pdf/40557_2018_Article_278.pdf)</t>
    </r>
  </si>
  <si>
    <r>
      <t>Le A., Balogun A., Smith T. Long Work Hours, Overtime, and Worker Health Impairment: A Cross-Sectional Study among Stone, Sand, and Gravel Mine Workers.</t>
    </r>
    <r>
      <rPr>
        <i/>
        <sz val="12"/>
        <color theme="1"/>
        <rFont val="Arial"/>
        <family val="2"/>
      </rPr>
      <t xml:space="preserve"> Int J Environ Res Public Health</t>
    </r>
    <r>
      <rPr>
        <sz val="12"/>
        <color theme="1"/>
        <rFont val="Arial"/>
        <family val="2"/>
      </rPr>
      <t>. 2022 Jun 24;19(13):7740. doi: 10.3390/ijerph19137740. PMID: 35805396; PMCID: PMC9265419. (https://www.ncbi.nlm.nih.gov/pmc/articles/PMC9265419/pdf/ijerph-19-07740.pdf)</t>
    </r>
  </si>
  <si>
    <t xml:space="preserve">Post-Deep Dive Total: </t>
  </si>
  <si>
    <t>≥ 15 lb sustained push/pull</t>
  </si>
  <si>
    <t>Vehicle 
Ingress/egress</t>
  </si>
  <si>
    <t># of Employees:</t>
  </si>
  <si>
    <t>Each Flag counts as 2 pts.</t>
  </si>
  <si>
    <t>≥ 30 lb initial push/pull</t>
  </si>
  <si>
    <t>≥ 20 lb lift</t>
  </si>
  <si>
    <t>&gt; 4 bends / min</t>
  </si>
  <si>
    <t>IDENTIFIED 
STEP(S)</t>
  </si>
  <si>
    <t>Immediate controls needed if LIFTING occurs:
Weight &gt; 51 lbs or
Twist &gt; 135 degrees</t>
  </si>
  <si>
    <t>Count of ≥ 2 per body part warrants a deep-dive of the step(s)</t>
  </si>
  <si>
    <t>Immediate controls needed if LIFTING occurs:
&gt; 25" horizontal reach or
&gt; 70" vertical reach</t>
  </si>
  <si>
    <t>Immediate controls needed if:
Using grip force &gt; 50 lb with one hand</t>
  </si>
  <si>
    <t xml:space="preserve">   Brainstorming Solutions Tracking Form</t>
  </si>
  <si>
    <t xml:space="preserve"> BASIC INFORMATION</t>
  </si>
  <si>
    <t>Analysis Date:</t>
  </si>
  <si>
    <t>Analyst:</t>
  </si>
  <si>
    <t xml:space="preserve">Location: </t>
  </si>
  <si>
    <t>Brainstormed Solutions</t>
  </si>
  <si>
    <t>Business Impact</t>
  </si>
  <si>
    <t>Ease of Implementation</t>
  </si>
  <si>
    <t>Short-term (S) or Long-term (L) 
Solution?</t>
  </si>
  <si>
    <t>Priority 
Score</t>
  </si>
  <si>
    <t>Low</t>
  </si>
  <si>
    <t>High</t>
  </si>
  <si>
    <t>(1)</t>
  </si>
  <si>
    <t>(2)</t>
  </si>
  <si>
    <t>(4)</t>
  </si>
  <si>
    <t>(Hard)</t>
  </si>
  <si>
    <t>(Easy)</t>
  </si>
  <si>
    <r>
      <t xml:space="preserve">Low
</t>
    </r>
    <r>
      <rPr>
        <b/>
        <sz val="8"/>
        <color theme="1"/>
        <rFont val="Arial"/>
        <family val="2"/>
      </rPr>
      <t>(0-3)</t>
    </r>
  </si>
  <si>
    <r>
      <t xml:space="preserve">Moderate
</t>
    </r>
    <r>
      <rPr>
        <b/>
        <sz val="8"/>
        <color theme="1"/>
        <rFont val="Arial"/>
        <family val="2"/>
      </rPr>
      <t>(4-7)</t>
    </r>
  </si>
  <si>
    <r>
      <t xml:space="preserve">High
</t>
    </r>
    <r>
      <rPr>
        <b/>
        <sz val="8"/>
        <color theme="1"/>
        <rFont val="Arial"/>
        <family val="2"/>
      </rPr>
      <t>(8-10)</t>
    </r>
  </si>
  <si>
    <t>There is currently no password needed to unprotect this worksheet</t>
  </si>
  <si>
    <t>Injury/Illness reduction;
Production increases;
Quality improvements;
Reduced turnover</t>
  </si>
  <si>
    <t>Lower cost;
Short-term execution;
Higher reliability;
Easier maintainability;
Liklier usability</t>
  </si>
  <si>
    <t>Squatting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</si>
</sst>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24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.65"/>
      <name val="Arial"/>
      <family val="2"/>
    </font>
    <font>
      <sz val="8"/>
      <color rgb="FFFF0000"/>
      <name val="Arial"/>
      <family val="2"/>
    </font>
    <font>
      <b/>
      <sz val="19"/>
      <color theme="1"/>
      <name val="Arial"/>
      <family val="2"/>
    </font>
    <font>
      <b/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rgb="FF00800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i/>
      <sz val="12"/>
      <color theme="1"/>
      <name val="Arial"/>
      <family val="2"/>
    </font>
    <font>
      <b/>
      <sz val="24"/>
      <color rgb="FF990000"/>
      <name val="Arial"/>
      <family val="2"/>
    </font>
    <font>
      <b/>
      <sz val="18"/>
      <color rgb="FF990000"/>
      <name val="Arial"/>
      <family val="2"/>
    </font>
    <font>
      <b/>
      <sz val="9"/>
      <color rgb="FFFF0000"/>
      <name val="Arial"/>
      <family val="2"/>
    </font>
    <font>
      <b/>
      <u/>
      <sz val="10"/>
      <color rgb="FF00800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color indexed="62"/>
      <name val="Arial"/>
      <family val="2"/>
    </font>
    <font>
      <b/>
      <sz val="10"/>
      <color indexed="6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C3D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36" fillId="0" borderId="0"/>
  </cellStyleXfs>
  <cellXfs count="344">
    <xf numFmtId="0" fontId="0" fillId="0" borderId="0" xfId="0"/>
    <xf numFmtId="0" fontId="5" fillId="2" borderId="0" xfId="2" applyFont="1" applyFill="1"/>
    <xf numFmtId="0" fontId="12" fillId="2" borderId="0" xfId="2" applyFont="1" applyFill="1" applyAlignment="1">
      <alignment horizontal="right" wrapText="1"/>
    </xf>
    <xf numFmtId="0" fontId="8" fillId="2" borderId="0" xfId="2" applyFill="1"/>
    <xf numFmtId="0" fontId="7" fillId="2" borderId="5" xfId="1" applyFont="1" applyFill="1" applyBorder="1" applyAlignment="1" applyProtection="1">
      <alignment horizontal="center" vertical="center" wrapText="1"/>
    </xf>
    <xf numFmtId="0" fontId="9" fillId="2" borderId="0" xfId="2" applyFont="1" applyFill="1" applyAlignment="1">
      <alignment horizontal="right" wrapText="1"/>
    </xf>
    <xf numFmtId="0" fontId="12" fillId="2" borderId="0" xfId="2" applyFont="1" applyFill="1" applyAlignment="1">
      <alignment wrapText="1"/>
    </xf>
    <xf numFmtId="0" fontId="13" fillId="2" borderId="0" xfId="2" applyFont="1" applyFill="1"/>
    <xf numFmtId="0" fontId="13" fillId="2" borderId="37" xfId="2" applyFont="1" applyFill="1" applyBorder="1"/>
    <xf numFmtId="0" fontId="13" fillId="2" borderId="39" xfId="2" applyFont="1" applyFill="1" applyBorder="1" applyAlignment="1">
      <alignment horizontal="center" vertical="center" wrapText="1"/>
    </xf>
    <xf numFmtId="0" fontId="13" fillId="2" borderId="40" xfId="2" applyFont="1" applyFill="1" applyBorder="1" applyAlignment="1">
      <alignment horizontal="center" vertical="center" wrapText="1"/>
    </xf>
    <xf numFmtId="0" fontId="13" fillId="2" borderId="38" xfId="2" applyFont="1" applyFill="1" applyBorder="1" applyAlignment="1">
      <alignment horizontal="center" vertical="center" wrapText="1"/>
    </xf>
    <xf numFmtId="0" fontId="13" fillId="2" borderId="41" xfId="2" applyFont="1" applyFill="1" applyBorder="1" applyAlignment="1">
      <alignment horizontal="center" vertical="center" wrapText="1"/>
    </xf>
    <xf numFmtId="0" fontId="13" fillId="2" borderId="73" xfId="2" applyFont="1" applyFill="1" applyBorder="1" applyAlignment="1">
      <alignment horizontal="center" vertical="center"/>
    </xf>
    <xf numFmtId="0" fontId="13" fillId="2" borderId="73" xfId="2" applyFont="1" applyFill="1" applyBorder="1" applyAlignment="1">
      <alignment horizontal="center" vertical="center" wrapText="1"/>
    </xf>
    <xf numFmtId="0" fontId="5" fillId="2" borderId="42" xfId="2" applyFont="1" applyFill="1" applyBorder="1" applyAlignment="1">
      <alignment horizontal="center" vertical="center"/>
    </xf>
    <xf numFmtId="0" fontId="25" fillId="2" borderId="73" xfId="2" applyFont="1" applyFill="1" applyBorder="1" applyAlignment="1">
      <alignment horizontal="center" vertical="center"/>
    </xf>
    <xf numFmtId="0" fontId="26" fillId="2" borderId="73" xfId="2" applyFont="1" applyFill="1" applyBorder="1" applyAlignment="1">
      <alignment horizontal="center" vertical="center" wrapText="1"/>
    </xf>
    <xf numFmtId="0" fontId="5" fillId="2" borderId="44" xfId="2" applyFont="1" applyFill="1" applyBorder="1" applyAlignment="1">
      <alignment horizontal="center" vertical="center"/>
    </xf>
    <xf numFmtId="0" fontId="12" fillId="2" borderId="0" xfId="2" applyFont="1" applyFill="1"/>
    <xf numFmtId="0" fontId="10" fillId="2" borderId="52" xfId="2" applyFont="1" applyFill="1" applyBorder="1" applyAlignment="1">
      <alignment horizontal="right"/>
    </xf>
    <xf numFmtId="0" fontId="5" fillId="2" borderId="8" xfId="2" applyFont="1" applyFill="1" applyBorder="1"/>
    <xf numFmtId="0" fontId="10" fillId="2" borderId="0" xfId="2" applyFont="1" applyFill="1" applyAlignment="1">
      <alignment horizontal="right"/>
    </xf>
    <xf numFmtId="0" fontId="10" fillId="2" borderId="54" xfId="2" applyFont="1" applyFill="1" applyBorder="1" applyAlignment="1">
      <alignment horizontal="right"/>
    </xf>
    <xf numFmtId="0" fontId="10" fillId="2" borderId="57" xfId="2" applyFont="1" applyFill="1" applyBorder="1" applyAlignment="1">
      <alignment horizontal="right"/>
    </xf>
    <xf numFmtId="0" fontId="10" fillId="2" borderId="57" xfId="2" applyFont="1" applyFill="1" applyBorder="1"/>
    <xf numFmtId="0" fontId="10" fillId="2" borderId="58" xfId="2" applyFont="1" applyFill="1" applyBorder="1" applyAlignment="1">
      <alignment horizontal="right"/>
    </xf>
    <xf numFmtId="0" fontId="10" fillId="2" borderId="54" xfId="2" applyFont="1" applyFill="1" applyBorder="1"/>
    <xf numFmtId="0" fontId="5" fillId="2" borderId="61" xfId="2" applyFont="1" applyFill="1" applyBorder="1"/>
    <xf numFmtId="0" fontId="10" fillId="2" borderId="61" xfId="2" applyFont="1" applyFill="1" applyBorder="1" applyAlignment="1">
      <alignment horizontal="right"/>
    </xf>
    <xf numFmtId="0" fontId="10" fillId="2" borderId="61" xfId="2" applyFont="1" applyFill="1" applyBorder="1"/>
    <xf numFmtId="0" fontId="10" fillId="2" borderId="64" xfId="2" applyFont="1" applyFill="1" applyBorder="1" applyAlignment="1">
      <alignment horizontal="right"/>
    </xf>
    <xf numFmtId="0" fontId="8" fillId="2" borderId="58" xfId="2" applyFill="1" applyBorder="1"/>
    <xf numFmtId="0" fontId="11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wrapText="1"/>
    </xf>
    <xf numFmtId="0" fontId="29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8" fillId="0" borderId="0" xfId="2"/>
    <xf numFmtId="0" fontId="1" fillId="2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0" fontId="1" fillId="6" borderId="4" xfId="0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top"/>
    </xf>
    <xf numFmtId="0" fontId="1" fillId="3" borderId="36" xfId="0" applyFont="1" applyFill="1" applyBorder="1" applyAlignment="1">
      <alignment horizontal="left" vertical="top" wrapText="1"/>
    </xf>
    <xf numFmtId="0" fontId="15" fillId="3" borderId="69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1" fillId="6" borderId="65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72" xfId="0" applyFont="1" applyFill="1" applyBorder="1" applyAlignment="1">
      <alignment horizontal="left" vertical="top" wrapText="1"/>
    </xf>
    <xf numFmtId="0" fontId="2" fillId="3" borderId="6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6" borderId="35" xfId="0" applyFont="1" applyFill="1" applyBorder="1" applyAlignment="1">
      <alignment horizontal="left" vertical="top" wrapText="1"/>
    </xf>
    <xf numFmtId="0" fontId="3" fillId="6" borderId="7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5" fillId="3" borderId="69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top" wrapText="1"/>
    </xf>
    <xf numFmtId="0" fontId="1" fillId="3" borderId="23" xfId="0" applyFont="1" applyFill="1" applyBorder="1" applyAlignment="1">
      <alignment horizontal="left" vertical="top" wrapText="1"/>
    </xf>
    <xf numFmtId="0" fontId="1" fillId="3" borderId="31" xfId="0" applyFont="1" applyFill="1" applyBorder="1" applyAlignment="1">
      <alignment horizontal="left" vertical="top" wrapText="1"/>
    </xf>
    <xf numFmtId="0" fontId="19" fillId="6" borderId="3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3" borderId="26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vertical="center"/>
    </xf>
    <xf numFmtId="0" fontId="2" fillId="6" borderId="72" xfId="0" applyFont="1" applyFill="1" applyBorder="1" applyAlignment="1">
      <alignment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7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5" xfId="0" applyFont="1" applyFill="1" applyBorder="1" applyAlignment="1">
      <alignment horizontal="center" vertical="center"/>
    </xf>
    <xf numFmtId="0" fontId="2" fillId="6" borderId="65" xfId="0" applyFont="1" applyFill="1" applyBorder="1" applyAlignment="1">
      <alignment horizontal="center" vertical="center"/>
    </xf>
    <xf numFmtId="0" fontId="2" fillId="6" borderId="76" xfId="0" applyFont="1" applyFill="1" applyBorder="1" applyAlignment="1">
      <alignment horizontal="center" vertical="center"/>
    </xf>
    <xf numFmtId="0" fontId="2" fillId="6" borderId="65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77" xfId="0" applyFont="1" applyFill="1" applyBorder="1" applyAlignment="1">
      <alignment vertical="center"/>
    </xf>
    <xf numFmtId="0" fontId="2" fillId="6" borderId="76" xfId="0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12" fillId="2" borderId="0" xfId="2" applyFont="1" applyFill="1" applyAlignment="1">
      <alignment horizontal="right" vertical="center" wrapText="1"/>
    </xf>
    <xf numFmtId="0" fontId="8" fillId="2" borderId="0" xfId="2" applyFill="1" applyAlignment="1">
      <alignment horizontal="righ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5" fillId="7" borderId="17" xfId="0" applyFont="1" applyFill="1" applyBorder="1" applyAlignment="1" applyProtection="1">
      <alignment horizontal="left" vertical="center" wrapText="1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0" fontId="5" fillId="7" borderId="70" xfId="0" applyFont="1" applyFill="1" applyBorder="1" applyAlignment="1" applyProtection="1">
      <alignment horizontal="left" vertical="center" wrapText="1"/>
      <protection locked="0"/>
    </xf>
    <xf numFmtId="0" fontId="5" fillId="7" borderId="27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/>
    </xf>
    <xf numFmtId="0" fontId="5" fillId="7" borderId="1" xfId="2" applyFont="1" applyFill="1" applyBorder="1" applyAlignment="1" applyProtection="1">
      <alignment horizontal="center" vertical="center" wrapText="1"/>
      <protection locked="0"/>
    </xf>
    <xf numFmtId="0" fontId="5" fillId="7" borderId="1" xfId="2" applyFont="1" applyFill="1" applyBorder="1" applyAlignment="1" applyProtection="1">
      <alignment horizontal="center" vertical="center"/>
      <protection locked="0"/>
    </xf>
    <xf numFmtId="0" fontId="5" fillId="7" borderId="4" xfId="2" applyFont="1" applyFill="1" applyBorder="1" applyAlignment="1" applyProtection="1">
      <alignment horizontal="center" vertical="center" wrapText="1"/>
      <protection locked="0"/>
    </xf>
    <xf numFmtId="0" fontId="27" fillId="7" borderId="43" xfId="2" applyFont="1" applyFill="1" applyBorder="1" applyAlignment="1" applyProtection="1">
      <alignment horizontal="center" vertical="center" wrapText="1"/>
      <protection locked="0"/>
    </xf>
    <xf numFmtId="0" fontId="5" fillId="7" borderId="10" xfId="2" applyFont="1" applyFill="1" applyBorder="1" applyAlignment="1" applyProtection="1">
      <alignment horizontal="center" vertical="center" wrapText="1"/>
      <protection locked="0"/>
    </xf>
    <xf numFmtId="0" fontId="5" fillId="7" borderId="46" xfId="2" applyFont="1" applyFill="1" applyBorder="1" applyAlignment="1" applyProtection="1">
      <alignment horizontal="center" vertical="center" wrapText="1"/>
      <protection locked="0"/>
    </xf>
    <xf numFmtId="0" fontId="5" fillId="7" borderId="47" xfId="2" applyFont="1" applyFill="1" applyBorder="1" applyAlignment="1" applyProtection="1">
      <alignment horizontal="center" vertical="center"/>
      <protection locked="0"/>
    </xf>
    <xf numFmtId="0" fontId="5" fillId="7" borderId="47" xfId="2" applyFont="1" applyFill="1" applyBorder="1" applyAlignment="1" applyProtection="1">
      <alignment horizontal="center" vertical="center" wrapText="1"/>
      <protection locked="0"/>
    </xf>
    <xf numFmtId="0" fontId="5" fillId="7" borderId="45" xfId="2" applyFont="1" applyFill="1" applyBorder="1" applyAlignment="1" applyProtection="1">
      <alignment horizontal="center" vertical="center" wrapText="1"/>
      <protection locked="0"/>
    </xf>
    <xf numFmtId="0" fontId="5" fillId="7" borderId="41" xfId="2" applyFont="1" applyFill="1" applyBorder="1" applyAlignment="1" applyProtection="1">
      <alignment horizontal="center"/>
      <protection locked="0"/>
    </xf>
    <xf numFmtId="0" fontId="5" fillId="7" borderId="43" xfId="2" applyFont="1" applyFill="1" applyBorder="1" applyAlignment="1" applyProtection="1">
      <alignment horizontal="center"/>
      <protection locked="0"/>
    </xf>
    <xf numFmtId="0" fontId="5" fillId="7" borderId="48" xfId="2" applyFont="1" applyFill="1" applyBorder="1" applyAlignment="1" applyProtection="1">
      <alignment horizontal="center"/>
      <protection locked="0"/>
    </xf>
    <xf numFmtId="0" fontId="5" fillId="7" borderId="59" xfId="2" applyFont="1" applyFill="1" applyBorder="1" applyAlignment="1" applyProtection="1">
      <alignment horizontal="center"/>
      <protection locked="0"/>
    </xf>
    <xf numFmtId="0" fontId="29" fillId="2" borderId="0" xfId="0" applyFont="1" applyFill="1" applyAlignment="1">
      <alignment horizontal="left" vertical="center" wrapText="1"/>
    </xf>
    <xf numFmtId="0" fontId="6" fillId="2" borderId="0" xfId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9" fillId="2" borderId="0" xfId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6" fillId="8" borderId="0" xfId="3" applyFill="1"/>
    <xf numFmtId="0" fontId="37" fillId="8" borderId="0" xfId="3" applyFont="1" applyFill="1" applyAlignment="1">
      <alignment horizontal="left"/>
    </xf>
    <xf numFmtId="0" fontId="36" fillId="0" borderId="0" xfId="3"/>
    <xf numFmtId="0" fontId="39" fillId="8" borderId="0" xfId="3" applyFont="1" applyFill="1"/>
    <xf numFmtId="0" fontId="39" fillId="8" borderId="0" xfId="3" applyFont="1" applyFill="1" applyAlignment="1">
      <alignment wrapText="1"/>
    </xf>
    <xf numFmtId="0" fontId="9" fillId="8" borderId="0" xfId="3" applyFont="1" applyFill="1" applyAlignment="1">
      <alignment horizontal="right"/>
    </xf>
    <xf numFmtId="0" fontId="36" fillId="8" borderId="0" xfId="3" applyFill="1" applyAlignment="1">
      <alignment wrapText="1"/>
    </xf>
    <xf numFmtId="0" fontId="13" fillId="11" borderId="82" xfId="3" applyFont="1" applyFill="1" applyBorder="1" applyAlignment="1">
      <alignment horizontal="center" vertical="center" wrapText="1"/>
    </xf>
    <xf numFmtId="0" fontId="13" fillId="12" borderId="33" xfId="3" applyFont="1" applyFill="1" applyBorder="1" applyAlignment="1">
      <alignment horizontal="center" vertical="center" wrapText="1"/>
    </xf>
    <xf numFmtId="0" fontId="13" fillId="13" borderId="83" xfId="3" applyFont="1" applyFill="1" applyBorder="1" applyAlignment="1">
      <alignment horizontal="center" vertical="center" wrapText="1"/>
    </xf>
    <xf numFmtId="49" fontId="41" fillId="11" borderId="84" xfId="3" applyNumberFormat="1" applyFont="1" applyFill="1" applyBorder="1" applyAlignment="1">
      <alignment horizontal="center" vertical="center" wrapText="1"/>
    </xf>
    <xf numFmtId="49" fontId="41" fillId="12" borderId="3" xfId="3" applyNumberFormat="1" applyFont="1" applyFill="1" applyBorder="1" applyAlignment="1">
      <alignment horizontal="center" vertical="center" wrapText="1"/>
    </xf>
    <xf numFmtId="49" fontId="41" fillId="13" borderId="85" xfId="3" applyNumberFormat="1" applyFont="1" applyFill="1" applyBorder="1" applyAlignment="1">
      <alignment horizontal="center" vertical="center" wrapText="1"/>
    </xf>
    <xf numFmtId="0" fontId="41" fillId="11" borderId="86" xfId="3" applyFont="1" applyFill="1" applyBorder="1" applyAlignment="1">
      <alignment horizontal="center" vertical="center" wrapText="1"/>
    </xf>
    <xf numFmtId="0" fontId="41" fillId="12" borderId="87" xfId="3" applyFont="1" applyFill="1" applyBorder="1" applyAlignment="1">
      <alignment horizontal="center" vertical="center" wrapText="1"/>
    </xf>
    <xf numFmtId="0" fontId="41" fillId="13" borderId="88" xfId="3" applyFont="1" applyFill="1" applyBorder="1" applyAlignment="1">
      <alignment horizontal="center" vertical="center" wrapText="1"/>
    </xf>
    <xf numFmtId="0" fontId="8" fillId="9" borderId="49" xfId="3" applyFont="1" applyFill="1" applyBorder="1" applyAlignment="1" applyProtection="1">
      <alignment horizontal="center" vertical="center"/>
      <protection locked="0"/>
    </xf>
    <xf numFmtId="0" fontId="42" fillId="0" borderId="90" xfId="3" applyFont="1" applyBorder="1" applyAlignment="1">
      <alignment horizontal="center" vertical="center"/>
    </xf>
    <xf numFmtId="0" fontId="36" fillId="0" borderId="1" xfId="3" applyBorder="1" applyAlignment="1">
      <alignment horizontal="center" vertical="center"/>
    </xf>
    <xf numFmtId="0" fontId="13" fillId="11" borderId="1" xfId="3" applyFont="1" applyFill="1" applyBorder="1" applyAlignment="1">
      <alignment horizontal="center" wrapText="1"/>
    </xf>
    <xf numFmtId="0" fontId="8" fillId="9" borderId="91" xfId="3" applyFont="1" applyFill="1" applyBorder="1" applyAlignment="1" applyProtection="1">
      <alignment horizontal="center" vertical="center"/>
      <protection locked="0"/>
    </xf>
    <xf numFmtId="0" fontId="42" fillId="0" borderId="92" xfId="3" applyFont="1" applyBorder="1" applyAlignment="1">
      <alignment horizontal="center" vertical="center"/>
    </xf>
    <xf numFmtId="0" fontId="13" fillId="12" borderId="1" xfId="3" applyFont="1" applyFill="1" applyBorder="1" applyAlignment="1">
      <alignment horizontal="center" wrapText="1"/>
    </xf>
    <xf numFmtId="0" fontId="36" fillId="9" borderId="91" xfId="3" applyFill="1" applyBorder="1" applyAlignment="1" applyProtection="1">
      <alignment horizontal="center" vertical="center"/>
      <protection locked="0"/>
    </xf>
    <xf numFmtId="0" fontId="13" fillId="13" borderId="1" xfId="3" applyFont="1" applyFill="1" applyBorder="1" applyAlignment="1">
      <alignment horizontal="center" wrapText="1"/>
    </xf>
    <xf numFmtId="0" fontId="36" fillId="0" borderId="0" xfId="3" applyAlignment="1">
      <alignment horizontal="center" vertical="center"/>
    </xf>
    <xf numFmtId="0" fontId="8" fillId="0" borderId="0" xfId="3" applyFont="1"/>
    <xf numFmtId="0" fontId="8" fillId="9" borderId="93" xfId="3" applyFont="1" applyFill="1" applyBorder="1" applyAlignment="1" applyProtection="1">
      <alignment horizontal="center" vertical="center"/>
      <protection locked="0"/>
    </xf>
    <xf numFmtId="0" fontId="42" fillId="0" borderId="94" xfId="3" applyFont="1" applyBorder="1" applyAlignment="1">
      <alignment horizontal="center" vertical="center"/>
    </xf>
    <xf numFmtId="0" fontId="5" fillId="7" borderId="4" xfId="2" applyFont="1" applyFill="1" applyBorder="1" applyAlignment="1" applyProtection="1">
      <alignment horizontal="right"/>
      <protection locked="0"/>
    </xf>
    <xf numFmtId="0" fontId="5" fillId="7" borderId="36" xfId="2" applyFont="1" applyFill="1" applyBorder="1" applyAlignment="1" applyProtection="1">
      <alignment horizontal="right"/>
      <protection locked="0"/>
    </xf>
    <xf numFmtId="0" fontId="5" fillId="7" borderId="53" xfId="2" applyFont="1" applyFill="1" applyBorder="1" applyAlignment="1" applyProtection="1">
      <alignment horizontal="right"/>
      <protection locked="0"/>
    </xf>
    <xf numFmtId="0" fontId="5" fillId="7" borderId="45" xfId="2" applyFont="1" applyFill="1" applyBorder="1" applyAlignment="1" applyProtection="1">
      <alignment horizontal="right"/>
      <protection locked="0"/>
    </xf>
    <xf numFmtId="0" fontId="5" fillId="7" borderId="55" xfId="2" applyFont="1" applyFill="1" applyBorder="1" applyAlignment="1" applyProtection="1">
      <alignment horizontal="right"/>
      <protection locked="0"/>
    </xf>
    <xf numFmtId="0" fontId="5" fillId="7" borderId="56" xfId="2" applyFont="1" applyFill="1" applyBorder="1" applyAlignment="1" applyProtection="1">
      <alignment horizontal="right"/>
      <protection locked="0"/>
    </xf>
    <xf numFmtId="0" fontId="5" fillId="7" borderId="35" xfId="2" applyFont="1" applyFill="1" applyBorder="1" applyAlignment="1" applyProtection="1">
      <alignment horizontal="right"/>
      <protection locked="0"/>
    </xf>
    <xf numFmtId="0" fontId="5" fillId="7" borderId="8" xfId="2" applyFont="1" applyFill="1" applyBorder="1" applyAlignment="1" applyProtection="1">
      <alignment horizontal="right"/>
      <protection locked="0"/>
    </xf>
    <xf numFmtId="0" fontId="5" fillId="7" borderId="60" xfId="2" applyFont="1" applyFill="1" applyBorder="1" applyAlignment="1" applyProtection="1">
      <alignment horizontal="right"/>
      <protection locked="0"/>
    </xf>
    <xf numFmtId="0" fontId="5" fillId="7" borderId="62" xfId="2" applyFont="1" applyFill="1" applyBorder="1" applyAlignment="1" applyProtection="1">
      <alignment horizontal="right"/>
      <protection locked="0"/>
    </xf>
    <xf numFmtId="0" fontId="5" fillId="7" borderId="64" xfId="2" applyFont="1" applyFill="1" applyBorder="1" applyAlignment="1" applyProtection="1">
      <alignment horizontal="right"/>
      <protection locked="0"/>
    </xf>
    <xf numFmtId="0" fontId="5" fillId="7" borderId="63" xfId="2" applyFont="1" applyFill="1" applyBorder="1" applyAlignment="1" applyProtection="1">
      <alignment horizontal="right"/>
      <protection locked="0"/>
    </xf>
    <xf numFmtId="0" fontId="5" fillId="7" borderId="4" xfId="2" applyFont="1" applyFill="1" applyBorder="1" applyAlignment="1" applyProtection="1">
      <alignment horizontal="center"/>
      <protection locked="0"/>
    </xf>
    <xf numFmtId="0" fontId="5" fillId="7" borderId="36" xfId="2" applyFont="1" applyFill="1" applyBorder="1" applyAlignment="1" applyProtection="1">
      <alignment horizontal="center"/>
      <protection locked="0"/>
    </xf>
    <xf numFmtId="0" fontId="5" fillId="7" borderId="53" xfId="2" applyFont="1" applyFill="1" applyBorder="1" applyAlignment="1" applyProtection="1">
      <alignment horizontal="center"/>
      <protection locked="0"/>
    </xf>
    <xf numFmtId="0" fontId="5" fillId="7" borderId="4" xfId="2" applyFont="1" applyFill="1" applyBorder="1" applyAlignment="1" applyProtection="1">
      <alignment horizontal="left" vertical="center" wrapText="1"/>
      <protection locked="0"/>
    </xf>
    <xf numFmtId="0" fontId="5" fillId="7" borderId="10" xfId="2" applyFont="1" applyFill="1" applyBorder="1" applyAlignment="1" applyProtection="1">
      <alignment horizontal="left" vertical="center" wrapText="1"/>
      <protection locked="0"/>
    </xf>
    <xf numFmtId="0" fontId="5" fillId="7" borderId="45" xfId="2" applyFont="1" applyFill="1" applyBorder="1" applyAlignment="1" applyProtection="1">
      <alignment horizontal="left" vertical="center" wrapText="1"/>
      <protection locked="0"/>
    </xf>
    <xf numFmtId="0" fontId="5" fillId="7" borderId="46" xfId="2" applyFont="1" applyFill="1" applyBorder="1" applyAlignment="1" applyProtection="1">
      <alignment horizontal="left" vertical="center" wrapText="1"/>
      <protection locked="0"/>
    </xf>
    <xf numFmtId="0" fontId="13" fillId="2" borderId="49" xfId="2" applyFont="1" applyFill="1" applyBorder="1" applyAlignment="1">
      <alignment horizontal="center"/>
    </xf>
    <xf numFmtId="0" fontId="13" fillId="2" borderId="50" xfId="2" applyFont="1" applyFill="1" applyBorder="1" applyAlignment="1">
      <alignment horizontal="center"/>
    </xf>
    <xf numFmtId="0" fontId="13" fillId="2" borderId="51" xfId="2" applyFont="1" applyFill="1" applyBorder="1" applyAlignment="1">
      <alignment horizontal="center"/>
    </xf>
    <xf numFmtId="0" fontId="5" fillId="7" borderId="2" xfId="2" applyFont="1" applyFill="1" applyBorder="1" applyAlignment="1" applyProtection="1">
      <alignment horizontal="left" vertical="center"/>
      <protection locked="0"/>
    </xf>
    <xf numFmtId="0" fontId="5" fillId="7" borderId="36" xfId="2" applyFont="1" applyFill="1" applyBorder="1" applyAlignment="1" applyProtection="1">
      <alignment horizontal="left" vertical="center" wrapText="1"/>
      <protection locked="0"/>
    </xf>
    <xf numFmtId="0" fontId="12" fillId="2" borderId="0" xfId="2" applyFont="1" applyFill="1" applyAlignment="1">
      <alignment horizontal="right" wrapText="1"/>
    </xf>
    <xf numFmtId="0" fontId="13" fillId="2" borderId="38" xfId="2" applyFont="1" applyFill="1" applyBorder="1" applyAlignment="1">
      <alignment horizontal="center" vertical="center"/>
    </xf>
    <xf numFmtId="0" fontId="13" fillId="2" borderId="39" xfId="2" applyFont="1" applyFill="1" applyBorder="1" applyAlignment="1">
      <alignment horizontal="center" vertical="center"/>
    </xf>
    <xf numFmtId="0" fontId="5" fillId="7" borderId="1" xfId="2" applyFont="1" applyFill="1" applyBorder="1" applyAlignment="1" applyProtection="1">
      <alignment horizontal="left" vertical="center" wrapText="1"/>
      <protection locked="0"/>
    </xf>
    <xf numFmtId="0" fontId="23" fillId="2" borderId="0" xfId="2" applyFont="1" applyFill="1" applyAlignment="1">
      <alignment horizontal="center"/>
    </xf>
    <xf numFmtId="0" fontId="33" fillId="2" borderId="0" xfId="2" applyFont="1" applyFill="1" applyAlignment="1">
      <alignment horizontal="center"/>
    </xf>
    <xf numFmtId="14" fontId="5" fillId="7" borderId="2" xfId="2" applyNumberFormat="1" applyFont="1" applyFill="1" applyBorder="1" applyAlignment="1" applyProtection="1">
      <alignment horizontal="left" vertical="center" wrapText="1"/>
      <protection locked="0"/>
    </xf>
    <xf numFmtId="0" fontId="5" fillId="7" borderId="2" xfId="2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>
      <alignment horizontal="left" vertical="center" wrapText="1"/>
    </xf>
    <xf numFmtId="0" fontId="16" fillId="2" borderId="36" xfId="0" applyFont="1" applyFill="1" applyBorder="1" applyAlignment="1">
      <alignment horizontal="left" vertical="center" wrapText="1"/>
    </xf>
    <xf numFmtId="0" fontId="16" fillId="2" borderId="6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66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left" vertical="center" wrapText="1"/>
    </xf>
    <xf numFmtId="0" fontId="12" fillId="2" borderId="0" xfId="2" applyFont="1" applyFill="1" applyAlignment="1">
      <alignment horizontal="right" vertical="center" wrapText="1"/>
    </xf>
    <xf numFmtId="0" fontId="12" fillId="2" borderId="0" xfId="2" applyFont="1" applyFill="1" applyAlignment="1">
      <alignment horizontal="right" vertical="center"/>
    </xf>
    <xf numFmtId="0" fontId="34" fillId="2" borderId="75" xfId="0" applyFont="1" applyFill="1" applyBorder="1" applyAlignment="1">
      <alignment horizontal="left" vertical="center" wrapText="1"/>
    </xf>
    <xf numFmtId="0" fontId="34" fillId="2" borderId="14" xfId="0" applyFont="1" applyFill="1" applyBorder="1" applyAlignment="1">
      <alignment horizontal="left" vertical="center"/>
    </xf>
    <xf numFmtId="0" fontId="34" fillId="2" borderId="65" xfId="0" applyFont="1" applyFill="1" applyBorder="1" applyAlignment="1">
      <alignment horizontal="left" vertical="center"/>
    </xf>
    <xf numFmtId="0" fontId="34" fillId="2" borderId="6" xfId="0" applyFont="1" applyFill="1" applyBorder="1" applyAlignment="1">
      <alignment horizontal="left" vertical="center"/>
    </xf>
    <xf numFmtId="0" fontId="34" fillId="2" borderId="72" xfId="0" applyFont="1" applyFill="1" applyBorder="1" applyAlignment="1">
      <alignment horizontal="left" vertical="center"/>
    </xf>
    <xf numFmtId="0" fontId="34" fillId="2" borderId="7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 vertical="top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5" fillId="7" borderId="36" xfId="2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17" fillId="2" borderId="19" xfId="0" applyFont="1" applyFill="1" applyBorder="1" applyAlignment="1">
      <alignment horizontal="left" vertical="top" wrapText="1"/>
    </xf>
    <xf numFmtId="0" fontId="17" fillId="2" borderId="19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3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2" xfId="1" applyFont="1" applyFill="1" applyBorder="1" applyAlignment="1" applyProtection="1">
      <alignment horizontal="center" wrapText="1"/>
    </xf>
    <xf numFmtId="0" fontId="21" fillId="2" borderId="20" xfId="1" applyFont="1" applyFill="1" applyBorder="1" applyAlignment="1" applyProtection="1">
      <alignment horizontal="center" wrapText="1"/>
    </xf>
    <xf numFmtId="0" fontId="35" fillId="0" borderId="22" xfId="1" applyFont="1" applyBorder="1" applyAlignment="1" applyProtection="1">
      <alignment horizontal="center" vertical="center" wrapText="1"/>
    </xf>
    <xf numFmtId="0" fontId="35" fillId="0" borderId="71" xfId="1" applyFont="1" applyBorder="1" applyAlignment="1" applyProtection="1">
      <alignment horizontal="center" vertical="center" wrapText="1"/>
    </xf>
    <xf numFmtId="0" fontId="5" fillId="2" borderId="20" xfId="1" applyFont="1" applyFill="1" applyBorder="1" applyAlignment="1" applyProtection="1">
      <alignment horizontal="center" vertical="top" wrapText="1"/>
    </xf>
    <xf numFmtId="0" fontId="5" fillId="2" borderId="21" xfId="1" applyFont="1" applyFill="1" applyBorder="1" applyAlignment="1" applyProtection="1">
      <alignment horizontal="center" vertical="top" wrapText="1"/>
    </xf>
    <xf numFmtId="0" fontId="5" fillId="7" borderId="35" xfId="0" applyFont="1" applyFill="1" applyBorder="1" applyAlignment="1" applyProtection="1">
      <alignment horizontal="left" vertical="top" wrapText="1"/>
      <protection locked="0"/>
    </xf>
    <xf numFmtId="0" fontId="5" fillId="7" borderId="70" xfId="0" applyFont="1" applyFill="1" applyBorder="1" applyAlignment="1" applyProtection="1">
      <alignment horizontal="left" vertical="top" wrapText="1"/>
      <protection locked="0"/>
    </xf>
    <xf numFmtId="0" fontId="5" fillId="7" borderId="65" xfId="0" applyFont="1" applyFill="1" applyBorder="1" applyAlignment="1" applyProtection="1">
      <alignment horizontal="left" vertical="top" wrapText="1"/>
      <protection locked="0"/>
    </xf>
    <xf numFmtId="0" fontId="5" fillId="7" borderId="6" xfId="0" applyFont="1" applyFill="1" applyBorder="1" applyAlignment="1" applyProtection="1">
      <alignment horizontal="left" vertical="top" wrapText="1"/>
      <protection locked="0"/>
    </xf>
    <xf numFmtId="0" fontId="5" fillId="7" borderId="72" xfId="0" applyFont="1" applyFill="1" applyBorder="1" applyAlignment="1" applyProtection="1">
      <alignment horizontal="left" vertical="top" wrapText="1"/>
      <protection locked="0"/>
    </xf>
    <xf numFmtId="0" fontId="5" fillId="7" borderId="7" xfId="0" applyFont="1" applyFill="1" applyBorder="1" applyAlignment="1" applyProtection="1">
      <alignment horizontal="left" vertical="top" wrapText="1"/>
      <protection locked="0"/>
    </xf>
    <xf numFmtId="0" fontId="5" fillId="7" borderId="76" xfId="0" applyFont="1" applyFill="1" applyBorder="1" applyAlignment="1" applyProtection="1">
      <alignment horizontal="left" vertical="top" wrapText="1"/>
      <protection locked="0"/>
    </xf>
    <xf numFmtId="0" fontId="5" fillId="7" borderId="77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1" fillId="2" borderId="9" xfId="0" applyFont="1" applyFill="1" applyBorder="1" applyAlignment="1">
      <alignment horizontal="right" vertical="center"/>
    </xf>
    <xf numFmtId="14" fontId="30" fillId="5" borderId="30" xfId="2" applyNumberFormat="1" applyFont="1" applyFill="1" applyBorder="1" applyAlignment="1">
      <alignment horizontal="center" vertical="center" wrapText="1"/>
    </xf>
    <xf numFmtId="14" fontId="30" fillId="5" borderId="32" xfId="2" applyNumberFormat="1" applyFont="1" applyFill="1" applyBorder="1" applyAlignment="1">
      <alignment horizontal="center" vertical="center" wrapText="1"/>
    </xf>
    <xf numFmtId="0" fontId="24" fillId="2" borderId="30" xfId="2" applyFont="1" applyFill="1" applyBorder="1" applyAlignment="1">
      <alignment horizontal="center" vertical="center" wrapText="1"/>
    </xf>
    <xf numFmtId="14" fontId="24" fillId="2" borderId="32" xfId="2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4" fontId="5" fillId="7" borderId="74" xfId="2" applyNumberFormat="1" applyFont="1" applyFill="1" applyBorder="1" applyAlignment="1" applyProtection="1">
      <alignment horizontal="left" vertical="center" wrapText="1"/>
      <protection locked="0"/>
    </xf>
    <xf numFmtId="0" fontId="5" fillId="7" borderId="66" xfId="2" applyFont="1" applyFill="1" applyBorder="1" applyAlignment="1" applyProtection="1">
      <alignment horizontal="left" vertical="center" wrapText="1"/>
      <protection locked="0"/>
    </xf>
    <xf numFmtId="0" fontId="5" fillId="7" borderId="8" xfId="2" applyFont="1" applyFill="1" applyBorder="1" applyAlignment="1" applyProtection="1">
      <alignment horizontal="left" vertical="center" wrapText="1"/>
      <protection locked="0"/>
    </xf>
    <xf numFmtId="0" fontId="5" fillId="7" borderId="75" xfId="0" applyFont="1" applyFill="1" applyBorder="1" applyAlignment="1" applyProtection="1">
      <alignment horizontal="left" vertical="top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7" borderId="35" xfId="0" applyFont="1" applyFill="1" applyBorder="1" applyAlignment="1" applyProtection="1">
      <alignment horizontal="center" vertical="top" wrapText="1"/>
      <protection locked="0"/>
    </xf>
    <xf numFmtId="0" fontId="5" fillId="7" borderId="70" xfId="0" applyFont="1" applyFill="1" applyBorder="1" applyAlignment="1" applyProtection="1">
      <alignment horizontal="center" vertical="top" wrapText="1"/>
      <protection locked="0"/>
    </xf>
    <xf numFmtId="0" fontId="5" fillId="7" borderId="65" xfId="0" applyFont="1" applyFill="1" applyBorder="1" applyAlignment="1" applyProtection="1">
      <alignment horizontal="center" vertical="top" wrapText="1"/>
      <protection locked="0"/>
    </xf>
    <xf numFmtId="0" fontId="5" fillId="7" borderId="6" xfId="0" applyFont="1" applyFill="1" applyBorder="1" applyAlignment="1" applyProtection="1">
      <alignment horizontal="center" vertical="top" wrapText="1"/>
      <protection locked="0"/>
    </xf>
    <xf numFmtId="0" fontId="5" fillId="7" borderId="72" xfId="0" applyFont="1" applyFill="1" applyBorder="1" applyAlignment="1" applyProtection="1">
      <alignment horizontal="center" vertical="top" wrapText="1"/>
      <protection locked="0"/>
    </xf>
    <xf numFmtId="0" fontId="5" fillId="7" borderId="7" xfId="0" applyFont="1" applyFill="1" applyBorder="1" applyAlignment="1" applyProtection="1">
      <alignment horizontal="center" vertical="top" wrapText="1"/>
      <protection locked="0"/>
    </xf>
    <xf numFmtId="0" fontId="16" fillId="2" borderId="25" xfId="0" applyFont="1" applyFill="1" applyBorder="1" applyAlignment="1">
      <alignment vertical="center" wrapText="1"/>
    </xf>
    <xf numFmtId="0" fontId="16" fillId="2" borderId="67" xfId="0" applyFont="1" applyFill="1" applyBorder="1" applyAlignment="1">
      <alignment vertical="center" wrapText="1"/>
    </xf>
    <xf numFmtId="0" fontId="16" fillId="2" borderId="68" xfId="0" applyFont="1" applyFill="1" applyBorder="1" applyAlignment="1">
      <alignment vertical="center" wrapText="1"/>
    </xf>
    <xf numFmtId="0" fontId="8" fillId="9" borderId="44" xfId="3" applyFont="1" applyFill="1" applyBorder="1" applyAlignment="1" applyProtection="1">
      <alignment vertical="center"/>
      <protection locked="0"/>
    </xf>
    <xf numFmtId="0" fontId="36" fillId="9" borderId="47" xfId="3" applyFill="1" applyBorder="1" applyAlignment="1" applyProtection="1">
      <alignment vertical="center"/>
      <protection locked="0"/>
    </xf>
    <xf numFmtId="0" fontId="36" fillId="9" borderId="45" xfId="3" applyFill="1" applyBorder="1" applyAlignment="1" applyProtection="1">
      <alignment vertical="center"/>
      <protection locked="0"/>
    </xf>
    <xf numFmtId="0" fontId="36" fillId="9" borderId="93" xfId="3" applyFill="1" applyBorder="1" applyAlignment="1" applyProtection="1">
      <alignment horizontal="center" vertical="center"/>
      <protection locked="0"/>
    </xf>
    <xf numFmtId="0" fontId="36" fillId="9" borderId="55" xfId="3" applyFill="1" applyBorder="1" applyAlignment="1" applyProtection="1">
      <alignment horizontal="center" vertical="center"/>
      <protection locked="0"/>
    </xf>
    <xf numFmtId="0" fontId="36" fillId="9" borderId="56" xfId="3" applyFill="1" applyBorder="1" applyAlignment="1" applyProtection="1">
      <alignment horizontal="center" vertical="center"/>
      <protection locked="0"/>
    </xf>
    <xf numFmtId="0" fontId="8" fillId="9" borderId="93" xfId="3" applyFont="1" applyFill="1" applyBorder="1" applyAlignment="1" applyProtection="1">
      <alignment horizontal="center" vertical="center"/>
      <protection locked="0"/>
    </xf>
    <xf numFmtId="0" fontId="8" fillId="9" borderId="55" xfId="3" applyFont="1" applyFill="1" applyBorder="1" applyAlignment="1" applyProtection="1">
      <alignment horizontal="center" vertical="center"/>
      <protection locked="0"/>
    </xf>
    <xf numFmtId="0" fontId="8" fillId="9" borderId="56" xfId="3" applyFont="1" applyFill="1" applyBorder="1" applyAlignment="1" applyProtection="1">
      <alignment horizontal="center" vertical="center"/>
      <protection locked="0"/>
    </xf>
    <xf numFmtId="0" fontId="36" fillId="0" borderId="4" xfId="3" applyBorder="1" applyAlignment="1">
      <alignment horizontal="center" vertical="center" wrapText="1"/>
    </xf>
    <xf numFmtId="0" fontId="36" fillId="0" borderId="36" xfId="3" applyBorder="1" applyAlignment="1">
      <alignment horizontal="center" vertical="center" wrapText="1"/>
    </xf>
    <xf numFmtId="0" fontId="36" fillId="0" borderId="10" xfId="3" applyBorder="1" applyAlignment="1">
      <alignment horizontal="center" vertical="center" wrapText="1"/>
    </xf>
    <xf numFmtId="0" fontId="36" fillId="9" borderId="42" xfId="3" applyFill="1" applyBorder="1" applyAlignment="1" applyProtection="1">
      <alignment vertical="center"/>
      <protection locked="0"/>
    </xf>
    <xf numFmtId="0" fontId="36" fillId="9" borderId="1" xfId="3" applyFill="1" applyBorder="1" applyAlignment="1" applyProtection="1">
      <alignment vertical="center"/>
      <protection locked="0"/>
    </xf>
    <xf numFmtId="0" fontId="36" fillId="9" borderId="4" xfId="3" applyFill="1" applyBorder="1" applyAlignment="1" applyProtection="1">
      <alignment vertical="center"/>
      <protection locked="0"/>
    </xf>
    <xf numFmtId="0" fontId="36" fillId="9" borderId="91" xfId="3" applyFill="1" applyBorder="1" applyAlignment="1" applyProtection="1">
      <alignment horizontal="center" vertical="center"/>
      <protection locked="0"/>
    </xf>
    <xf numFmtId="0" fontId="36" fillId="9" borderId="36" xfId="3" applyFill="1" applyBorder="1" applyAlignment="1" applyProtection="1">
      <alignment horizontal="center" vertical="center"/>
      <protection locked="0"/>
    </xf>
    <xf numFmtId="0" fontId="36" fillId="9" borderId="53" xfId="3" applyFill="1" applyBorder="1" applyAlignment="1" applyProtection="1">
      <alignment horizontal="center" vertical="center"/>
      <protection locked="0"/>
    </xf>
    <xf numFmtId="0" fontId="8" fillId="9" borderId="91" xfId="3" applyFont="1" applyFill="1" applyBorder="1" applyAlignment="1" applyProtection="1">
      <alignment horizontal="center" vertical="center"/>
      <protection locked="0"/>
    </xf>
    <xf numFmtId="0" fontId="8" fillId="9" borderId="36" xfId="3" applyFont="1" applyFill="1" applyBorder="1" applyAlignment="1" applyProtection="1">
      <alignment horizontal="center" vertical="center"/>
      <protection locked="0"/>
    </xf>
    <xf numFmtId="0" fontId="8" fillId="9" borderId="53" xfId="3" applyFont="1" applyFill="1" applyBorder="1" applyAlignment="1" applyProtection="1">
      <alignment horizontal="center" vertical="center"/>
      <protection locked="0"/>
    </xf>
    <xf numFmtId="0" fontId="36" fillId="9" borderId="91" xfId="3" applyFill="1" applyBorder="1" applyAlignment="1" applyProtection="1">
      <alignment vertical="center"/>
      <protection locked="0"/>
    </xf>
    <xf numFmtId="0" fontId="36" fillId="9" borderId="36" xfId="3" applyFill="1" applyBorder="1" applyAlignment="1" applyProtection="1">
      <alignment vertical="center"/>
      <protection locked="0"/>
    </xf>
    <xf numFmtId="0" fontId="25" fillId="0" borderId="79" xfId="3" applyFont="1" applyBorder="1" applyAlignment="1">
      <alignment horizontal="center" vertical="center" wrapText="1"/>
    </xf>
    <xf numFmtId="0" fontId="25" fillId="0" borderId="81" xfId="3" applyFont="1" applyBorder="1" applyAlignment="1">
      <alignment horizontal="center" vertical="center" wrapText="1"/>
    </xf>
    <xf numFmtId="0" fontId="25" fillId="0" borderId="89" xfId="3" applyFont="1" applyBorder="1" applyAlignment="1">
      <alignment horizontal="center" vertical="center" wrapText="1"/>
    </xf>
    <xf numFmtId="0" fontId="8" fillId="9" borderId="37" xfId="3" applyFont="1" applyFill="1" applyBorder="1" applyAlignment="1" applyProtection="1">
      <alignment vertical="center"/>
      <protection locked="0"/>
    </xf>
    <xf numFmtId="0" fontId="36" fillId="9" borderId="40" xfId="3" applyFill="1" applyBorder="1" applyAlignment="1" applyProtection="1">
      <alignment vertical="center"/>
      <protection locked="0"/>
    </xf>
    <xf numFmtId="0" fontId="36" fillId="9" borderId="38" xfId="3" applyFill="1" applyBorder="1" applyAlignment="1" applyProtection="1">
      <alignment vertical="center"/>
      <protection locked="0"/>
    </xf>
    <xf numFmtId="0" fontId="8" fillId="9" borderId="49" xfId="3" applyFont="1" applyFill="1" applyBorder="1" applyAlignment="1" applyProtection="1">
      <alignment horizontal="center" vertical="center"/>
      <protection locked="0"/>
    </xf>
    <xf numFmtId="0" fontId="8" fillId="9" borderId="50" xfId="3" applyFont="1" applyFill="1" applyBorder="1" applyAlignment="1" applyProtection="1">
      <alignment horizontal="center" vertical="center"/>
      <protection locked="0"/>
    </xf>
    <xf numFmtId="0" fontId="8" fillId="9" borderId="51" xfId="3" applyFont="1" applyFill="1" applyBorder="1" applyAlignment="1" applyProtection="1">
      <alignment horizontal="center" vertical="center"/>
      <protection locked="0"/>
    </xf>
    <xf numFmtId="0" fontId="25" fillId="0" borderId="57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5" fillId="0" borderId="78" xfId="3" applyFont="1" applyBorder="1" applyAlignment="1">
      <alignment horizontal="center" vertical="center"/>
    </xf>
    <xf numFmtId="0" fontId="25" fillId="0" borderId="5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80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25" fillId="0" borderId="64" xfId="3" applyFont="1" applyBorder="1" applyAlignment="1">
      <alignment horizontal="center" vertical="center"/>
    </xf>
    <xf numFmtId="0" fontId="25" fillId="0" borderId="63" xfId="3" applyFont="1" applyBorder="1" applyAlignment="1">
      <alignment horizontal="center" vertical="center"/>
    </xf>
    <xf numFmtId="0" fontId="25" fillId="10" borderId="79" xfId="3" applyFont="1" applyFill="1" applyBorder="1" applyAlignment="1">
      <alignment horizontal="center" vertical="center"/>
    </xf>
    <xf numFmtId="0" fontId="25" fillId="10" borderId="81" xfId="3" applyFont="1" applyFill="1" applyBorder="1" applyAlignment="1">
      <alignment horizontal="center" vertical="center"/>
    </xf>
    <xf numFmtId="0" fontId="25" fillId="10" borderId="89" xfId="3" applyFont="1" applyFill="1" applyBorder="1" applyAlignment="1">
      <alignment horizontal="center" vertical="center"/>
    </xf>
    <xf numFmtId="0" fontId="40" fillId="0" borderId="37" xfId="3" applyFont="1" applyBorder="1" applyAlignment="1">
      <alignment horizontal="center"/>
    </xf>
    <xf numFmtId="0" fontId="40" fillId="0" borderId="40" xfId="3" applyFont="1" applyBorder="1" applyAlignment="1">
      <alignment horizontal="center"/>
    </xf>
    <xf numFmtId="0" fontId="40" fillId="0" borderId="41" xfId="3" applyFont="1" applyBorder="1" applyAlignment="1">
      <alignment horizontal="center"/>
    </xf>
    <xf numFmtId="0" fontId="25" fillId="10" borderId="79" xfId="3" applyFont="1" applyFill="1" applyBorder="1" applyAlignment="1">
      <alignment horizontal="center"/>
    </xf>
    <xf numFmtId="0" fontId="25" fillId="10" borderId="81" xfId="3" applyFont="1" applyFill="1" applyBorder="1" applyAlignment="1">
      <alignment horizontal="center"/>
    </xf>
    <xf numFmtId="0" fontId="25" fillId="10" borderId="89" xfId="3" applyFont="1" applyFill="1" applyBorder="1" applyAlignment="1">
      <alignment horizontal="center"/>
    </xf>
    <xf numFmtId="0" fontId="8" fillId="9" borderId="42" xfId="3" applyFont="1" applyFill="1" applyBorder="1" applyAlignment="1" applyProtection="1">
      <alignment vertical="center"/>
      <protection locked="0"/>
    </xf>
    <xf numFmtId="0" fontId="8" fillId="9" borderId="36" xfId="3" applyFont="1" applyFill="1" applyBorder="1" applyAlignment="1" applyProtection="1">
      <alignment horizontal="left"/>
      <protection locked="0"/>
    </xf>
    <xf numFmtId="0" fontId="37" fillId="8" borderId="0" xfId="3" applyFont="1" applyFill="1" applyAlignment="1">
      <alignment horizontal="left"/>
    </xf>
    <xf numFmtId="0" fontId="38" fillId="8" borderId="0" xfId="3" applyFont="1" applyFill="1" applyAlignment="1">
      <alignment horizontal="center"/>
    </xf>
    <xf numFmtId="0" fontId="8" fillId="9" borderId="2" xfId="3" applyFont="1" applyFill="1" applyBorder="1" applyAlignment="1" applyProtection="1">
      <alignment horizontal="left"/>
      <protection locked="0"/>
    </xf>
  </cellXfs>
  <cellStyles count="4">
    <cellStyle name="Hyperlink" xfId="1" builtinId="8"/>
    <cellStyle name="Normal" xfId="0" builtinId="0"/>
    <cellStyle name="Normal 2" xfId="2" xr:uid="{7BACEAD3-FE61-4F22-8908-F799217F4F13}"/>
    <cellStyle name="Normal 3" xfId="3" xr:uid="{1A988975-0D77-43A3-A09F-946761637FBD}"/>
  </cellStyles>
  <dxfs count="44">
    <dxf>
      <font>
        <b/>
        <i val="0"/>
        <color theme="0"/>
      </font>
      <fill>
        <patternFill>
          <bgColor rgb="FF0000FF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8000"/>
      <color rgb="FFFF99FF"/>
      <color rgb="FFCADFF2"/>
      <color rgb="FFFF66FF"/>
      <color rgb="FFFFFF99"/>
      <color rgb="FF8EBA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G"/><Relationship Id="rId2" Type="http://schemas.openxmlformats.org/officeDocument/2006/relationships/image" Target="../media/image40.JPG"/><Relationship Id="rId1" Type="http://schemas.openxmlformats.org/officeDocument/2006/relationships/image" Target="../media/image39.JPG"/><Relationship Id="rId5" Type="http://schemas.openxmlformats.org/officeDocument/2006/relationships/image" Target="../media/image43.JPG"/><Relationship Id="rId4" Type="http://schemas.openxmlformats.org/officeDocument/2006/relationships/image" Target="../media/image42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svg"/><Relationship Id="rId2" Type="http://schemas.openxmlformats.org/officeDocument/2006/relationships/image" Target="../media/image45.png"/><Relationship Id="rId1" Type="http://schemas.openxmlformats.org/officeDocument/2006/relationships/image" Target="../media/image4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33" Type="http://schemas.openxmlformats.org/officeDocument/2006/relationships/image" Target="../media/image35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29" Type="http://schemas.openxmlformats.org/officeDocument/2006/relationships/image" Target="../media/image31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36" Type="http://schemas.openxmlformats.org/officeDocument/2006/relationships/image" Target="../media/image38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8" Type="http://schemas.openxmlformats.org/officeDocument/2006/relationships/image" Target="../media/image10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71476</xdr:rowOff>
    </xdr:from>
    <xdr:ext cx="571500" cy="542847"/>
    <xdr:pic>
      <xdr:nvPicPr>
        <xdr:cNvPr id="2" name="Picture 11">
          <a:extLst>
            <a:ext uri="{FF2B5EF4-FFF2-40B4-BE49-F238E27FC236}">
              <a16:creationId xmlns:a16="http://schemas.microsoft.com/office/drawing/2014/main" id="{59379F75-9528-4CB7-A0A3-213BA0B70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71476"/>
          <a:ext cx="571500" cy="542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57156</xdr:colOff>
      <xdr:row>0</xdr:row>
      <xdr:rowOff>14289</xdr:rowOff>
    </xdr:from>
    <xdr:ext cx="695324" cy="660463"/>
    <xdr:pic>
      <xdr:nvPicPr>
        <xdr:cNvPr id="2" name="Picture 11">
          <a:extLst>
            <a:ext uri="{FF2B5EF4-FFF2-40B4-BE49-F238E27FC236}">
              <a16:creationId xmlns:a16="http://schemas.microsoft.com/office/drawing/2014/main" id="{06B2A0BC-CEFA-499E-AFDF-EEA7454B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6" y="14289"/>
          <a:ext cx="695324" cy="660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13</xdr:col>
      <xdr:colOff>203200</xdr:colOff>
      <xdr:row>26</xdr:row>
      <xdr:rowOff>47624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D8A54D-E0CE-91FD-8A73-18A7B43EC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9"/>
          <a:ext cx="8128000" cy="457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26</xdr:row>
      <xdr:rowOff>190499</xdr:rowOff>
    </xdr:from>
    <xdr:to>
      <xdr:col>13</xdr:col>
      <xdr:colOff>203200</xdr:colOff>
      <xdr:row>52</xdr:row>
      <xdr:rowOff>47624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5B877F-9289-C7EF-7BA5-B26FA28D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3499"/>
          <a:ext cx="8128000" cy="457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52</xdr:row>
      <xdr:rowOff>190499</xdr:rowOff>
    </xdr:from>
    <xdr:to>
      <xdr:col>13</xdr:col>
      <xdr:colOff>203200</xdr:colOff>
      <xdr:row>78</xdr:row>
      <xdr:rowOff>47624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087AD7-AA90-3518-6AAD-F89580CCB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499"/>
          <a:ext cx="8128000" cy="457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78</xdr:row>
      <xdr:rowOff>190499</xdr:rowOff>
    </xdr:from>
    <xdr:to>
      <xdr:col>13</xdr:col>
      <xdr:colOff>203200</xdr:colOff>
      <xdr:row>104</xdr:row>
      <xdr:rowOff>47624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6B4E427-4554-5818-4E9F-933CE27FC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49499"/>
          <a:ext cx="8128000" cy="457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104</xdr:row>
      <xdr:rowOff>190499</xdr:rowOff>
    </xdr:from>
    <xdr:to>
      <xdr:col>13</xdr:col>
      <xdr:colOff>203200</xdr:colOff>
      <xdr:row>130</xdr:row>
      <xdr:rowOff>47624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B21471C-EC7F-603C-5AF5-48990E376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499"/>
          <a:ext cx="8128000" cy="457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39604</xdr:colOff>
      <xdr:row>0</xdr:row>
      <xdr:rowOff>0</xdr:rowOff>
    </xdr:from>
    <xdr:to>
      <xdr:col>0</xdr:col>
      <xdr:colOff>522371</xdr:colOff>
      <xdr:row>1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AD3718-AC95-4C66-A009-56761E00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604" y="0"/>
          <a:ext cx="482767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4761</xdr:colOff>
      <xdr:row>6</xdr:row>
      <xdr:rowOff>161925</xdr:rowOff>
    </xdr:from>
    <xdr:to>
      <xdr:col>28</xdr:col>
      <xdr:colOff>286320</xdr:colOff>
      <xdr:row>19</xdr:row>
      <xdr:rowOff>276225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580EE61-E278-4827-8242-99FBB05D9714}"/>
            </a:ext>
          </a:extLst>
        </xdr:cNvPr>
        <xdr:cNvGrpSpPr/>
      </xdr:nvGrpSpPr>
      <xdr:grpSpPr>
        <a:xfrm>
          <a:off x="9826094" y="1389592"/>
          <a:ext cx="6536309" cy="3680883"/>
          <a:chOff x="9805987" y="1400175"/>
          <a:chExt cx="6502400" cy="3657600"/>
        </a:xfrm>
      </xdr:grpSpPr>
      <xdr:pic>
        <xdr:nvPicPr>
          <xdr:cNvPr id="4" name="Graphic 3">
            <a:extLst>
              <a:ext uri="{FF2B5EF4-FFF2-40B4-BE49-F238E27FC236}">
                <a16:creationId xmlns:a16="http://schemas.microsoft.com/office/drawing/2014/main" id="{601701DF-78C4-3ADD-8ABA-F28F8FF700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805987" y="1400175"/>
            <a:ext cx="6502400" cy="3657600"/>
          </a:xfrm>
          <a:prstGeom prst="rect">
            <a:avLst/>
          </a:prstGeom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97BCFF4-56F4-11CC-0925-ED7C23A155AB}"/>
              </a:ext>
            </a:extLst>
          </xdr:cNvPr>
          <xdr:cNvSpPr/>
        </xdr:nvSpPr>
        <xdr:spPr bwMode="auto">
          <a:xfrm>
            <a:off x="9806495" y="1400175"/>
            <a:ext cx="6501384" cy="3657600"/>
          </a:xfrm>
          <a:prstGeom prst="rect">
            <a:avLst/>
          </a:prstGeom>
          <a:noFill/>
          <a:ln w="285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1.xml"/><Relationship Id="rId2" Type="http://schemas.openxmlformats.org/officeDocument/2006/relationships/hyperlink" Target="https://www.ergocenter.ncsu.edu/home/contact-us/" TargetMode="External"/><Relationship Id="rId1" Type="http://schemas.openxmlformats.org/officeDocument/2006/relationships/hyperlink" Target="https://www.ergocenter.ncsu.edu/resources-and-tools-hub/ergodata/" TargetMode="External"/><Relationship Id="rId6" Type="http://schemas.openxmlformats.org/officeDocument/2006/relationships/vmlDrawing" Target="../drawings/vmlDrawing3.v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E15-30F0-4E72-98C8-772C2A411CC5}">
  <sheetPr>
    <pageSetUpPr fitToPage="1"/>
  </sheetPr>
  <dimension ref="A1:Q35"/>
  <sheetViews>
    <sheetView zoomScaleNormal="100" workbookViewId="0">
      <selection activeCell="D13" sqref="D13"/>
    </sheetView>
  </sheetViews>
  <sheetFormatPr defaultColWidth="9.140625" defaultRowHeight="12.75" x14ac:dyDescent="0.2"/>
  <cols>
    <col min="1" max="1" width="4" style="3" bestFit="1" customWidth="1"/>
    <col min="2" max="2" width="29.28515625" style="3" customWidth="1"/>
    <col min="3" max="3" width="9" style="3" customWidth="1"/>
    <col min="4" max="5" width="14.28515625" style="3" customWidth="1"/>
    <col min="6" max="6" width="15.28515625" style="3" customWidth="1"/>
    <col min="7" max="7" width="13.28515625" style="3" customWidth="1"/>
    <col min="8" max="10" width="14.7109375" style="3" customWidth="1"/>
    <col min="11" max="11" width="20.5703125" style="3" customWidth="1"/>
    <col min="12" max="12" width="9.140625" style="3"/>
    <col min="13" max="13" width="9.140625" style="3" customWidth="1"/>
    <col min="14" max="15" width="0" style="3" hidden="1" customWidth="1"/>
    <col min="16" max="16" width="15.5703125" style="3" hidden="1" customWidth="1"/>
    <col min="17" max="17" width="19.7109375" style="3" hidden="1" customWidth="1"/>
    <col min="18" max="18" width="0" style="3" hidden="1" customWidth="1"/>
    <col min="19" max="16384" width="9.140625" style="3"/>
  </cols>
  <sheetData>
    <row r="1" spans="1:17" ht="20.25" x14ac:dyDescent="0.3">
      <c r="A1" s="205" t="s">
        <v>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7" ht="23.25" x14ac:dyDescent="0.35">
      <c r="A2" s="206" t="s">
        <v>35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4" spans="1:17" x14ac:dyDescent="0.2">
      <c r="A4" s="1"/>
      <c r="B4" s="2" t="s">
        <v>36</v>
      </c>
      <c r="C4" s="199"/>
      <c r="D4" s="199"/>
      <c r="E4" s="199"/>
      <c r="F4" s="199"/>
      <c r="G4" s="199"/>
      <c r="H4" s="2" t="s">
        <v>37</v>
      </c>
      <c r="I4" s="207"/>
      <c r="J4" s="207"/>
      <c r="K4" s="208"/>
      <c r="L4" s="5"/>
    </row>
    <row r="5" spans="1:17" x14ac:dyDescent="0.2">
      <c r="A5" s="1"/>
      <c r="B5" s="2" t="s">
        <v>38</v>
      </c>
      <c r="C5" s="199"/>
      <c r="D5" s="199"/>
      <c r="E5" s="199"/>
      <c r="F5" s="199"/>
      <c r="G5" s="199"/>
      <c r="H5" s="2" t="s">
        <v>39</v>
      </c>
      <c r="I5" s="208"/>
      <c r="J5" s="208"/>
      <c r="K5" s="208"/>
      <c r="L5" s="5"/>
    </row>
    <row r="6" spans="1:17" x14ac:dyDescent="0.2">
      <c r="A6" s="1"/>
      <c r="B6" s="2" t="s">
        <v>40</v>
      </c>
      <c r="C6" s="199"/>
      <c r="D6" s="199"/>
      <c r="E6" s="199"/>
      <c r="F6" s="199"/>
      <c r="G6" s="199"/>
      <c r="H6" s="2" t="s">
        <v>41</v>
      </c>
      <c r="I6" s="200"/>
      <c r="J6" s="200"/>
      <c r="K6" s="200"/>
      <c r="L6" s="5"/>
    </row>
    <row r="7" spans="1:17" x14ac:dyDescent="0.2">
      <c r="A7" s="201" t="s">
        <v>42</v>
      </c>
      <c r="B7" s="201"/>
      <c r="C7" s="200"/>
      <c r="D7" s="200"/>
      <c r="E7" s="6"/>
      <c r="F7" s="6"/>
      <c r="G7" s="6"/>
      <c r="H7" s="2" t="s">
        <v>43</v>
      </c>
      <c r="I7" s="200"/>
      <c r="J7" s="200"/>
      <c r="K7" s="200"/>
      <c r="M7" s="5"/>
    </row>
    <row r="8" spans="1:17" ht="13.5" thickBot="1" x14ac:dyDescent="0.25">
      <c r="A8" s="1"/>
      <c r="B8" s="7"/>
      <c r="C8" s="7"/>
      <c r="D8" s="7"/>
      <c r="E8" s="1"/>
      <c r="F8" s="1"/>
      <c r="G8" s="1"/>
      <c r="H8" s="1"/>
      <c r="I8" s="1"/>
      <c r="J8" s="1"/>
      <c r="K8" s="1"/>
    </row>
    <row r="9" spans="1:17" ht="39" thickBot="1" x14ac:dyDescent="0.25">
      <c r="A9" s="8" t="s">
        <v>44</v>
      </c>
      <c r="B9" s="202" t="s">
        <v>45</v>
      </c>
      <c r="C9" s="203"/>
      <c r="D9" s="9" t="s">
        <v>145</v>
      </c>
      <c r="E9" s="10" t="s">
        <v>46</v>
      </c>
      <c r="F9" s="10" t="s">
        <v>47</v>
      </c>
      <c r="G9" s="10" t="s">
        <v>48</v>
      </c>
      <c r="H9" s="10" t="s">
        <v>49</v>
      </c>
      <c r="I9" s="10" t="s">
        <v>50</v>
      </c>
      <c r="J9" s="11" t="s">
        <v>51</v>
      </c>
      <c r="K9" s="12" t="s">
        <v>146</v>
      </c>
      <c r="P9" s="13" t="s">
        <v>134</v>
      </c>
      <c r="Q9" s="14" t="s">
        <v>135</v>
      </c>
    </row>
    <row r="10" spans="1:17" ht="60" customHeight="1" thickBot="1" x14ac:dyDescent="0.25">
      <c r="A10" s="15">
        <v>1</v>
      </c>
      <c r="B10" s="204"/>
      <c r="C10" s="204"/>
      <c r="D10" s="129" t="s">
        <v>136</v>
      </c>
      <c r="E10" s="130"/>
      <c r="F10" s="129"/>
      <c r="G10" s="129"/>
      <c r="H10" s="129"/>
      <c r="I10" s="129"/>
      <c r="J10" s="131"/>
      <c r="K10" s="132" t="str">
        <f>IF(D10="","",VLOOKUP(D10,$P$10:$Q$14,2,FALSE))</f>
        <v>NIOSH Lift Eqn.
Liberty Mutual MMH
One Handed
2 Handed Seated/Kneeling</v>
      </c>
      <c r="P10" s="16" t="s">
        <v>136</v>
      </c>
      <c r="Q10" s="17" t="s">
        <v>142</v>
      </c>
    </row>
    <row r="11" spans="1:17" ht="60" customHeight="1" thickBot="1" x14ac:dyDescent="0.25">
      <c r="A11" s="15">
        <v>2</v>
      </c>
      <c r="B11" s="204"/>
      <c r="C11" s="204"/>
      <c r="D11" s="129" t="s">
        <v>137</v>
      </c>
      <c r="E11" s="130"/>
      <c r="F11" s="129"/>
      <c r="G11" s="129"/>
      <c r="H11" s="129"/>
      <c r="I11" s="129"/>
      <c r="J11" s="131"/>
      <c r="K11" s="132" t="str">
        <f t="shared" ref="K11:K24" si="0">IF(D11="","",VLOOKUP(D11,$P$10:$Q$14,2,FALSE))</f>
        <v>Liberty Mutual MMH
2 Handed Vert./Lateral
1 Handed Horiz./Vert./Lateral</v>
      </c>
      <c r="P11" s="16" t="s">
        <v>137</v>
      </c>
      <c r="Q11" s="17" t="s">
        <v>143</v>
      </c>
    </row>
    <row r="12" spans="1:17" ht="60" customHeight="1" thickBot="1" x14ac:dyDescent="0.25">
      <c r="A12" s="15">
        <v>3</v>
      </c>
      <c r="B12" s="204"/>
      <c r="C12" s="204"/>
      <c r="D12" s="129" t="s">
        <v>138</v>
      </c>
      <c r="E12" s="130"/>
      <c r="F12" s="129"/>
      <c r="G12" s="129"/>
      <c r="H12" s="129"/>
      <c r="I12" s="129"/>
      <c r="J12" s="131"/>
      <c r="K12" s="132" t="str">
        <f t="shared" si="0"/>
        <v>Liberty Mutual MMH
1 Handed</v>
      </c>
      <c r="P12" s="16" t="s">
        <v>138</v>
      </c>
      <c r="Q12" s="17" t="s">
        <v>141</v>
      </c>
    </row>
    <row r="13" spans="1:17" ht="60" customHeight="1" thickBot="1" x14ac:dyDescent="0.25">
      <c r="A13" s="15">
        <v>4</v>
      </c>
      <c r="B13" s="204"/>
      <c r="C13" s="204"/>
      <c r="D13" s="129" t="s">
        <v>140</v>
      </c>
      <c r="E13" s="130"/>
      <c r="F13" s="129"/>
      <c r="G13" s="129"/>
      <c r="H13" s="129"/>
      <c r="I13" s="129"/>
      <c r="J13" s="131"/>
      <c r="K13" s="132" t="str">
        <f t="shared" si="0"/>
        <v>RULA
Rev. Strain Index
Hand Strength
Wrist Torque
Hand Tool Torque
Arm/Fist Clearance</v>
      </c>
      <c r="P13" s="16" t="s">
        <v>140</v>
      </c>
      <c r="Q13" s="17" t="s">
        <v>144</v>
      </c>
    </row>
    <row r="14" spans="1:17" ht="60" customHeight="1" thickBot="1" x14ac:dyDescent="0.25">
      <c r="A14" s="15">
        <v>5</v>
      </c>
      <c r="B14" s="204"/>
      <c r="C14" s="204"/>
      <c r="D14" s="129" t="s">
        <v>139</v>
      </c>
      <c r="E14" s="130"/>
      <c r="F14" s="129"/>
      <c r="G14" s="129"/>
      <c r="H14" s="129"/>
      <c r="I14" s="129"/>
      <c r="J14" s="131"/>
      <c r="K14" s="132" t="str">
        <f t="shared" si="0"/>
        <v>MFA
REBA</v>
      </c>
      <c r="P14" s="16" t="s">
        <v>139</v>
      </c>
      <c r="Q14" s="17" t="s">
        <v>12</v>
      </c>
    </row>
    <row r="15" spans="1:17" ht="60" customHeight="1" x14ac:dyDescent="0.2">
      <c r="A15" s="15">
        <v>6</v>
      </c>
      <c r="B15" s="192"/>
      <c r="C15" s="193"/>
      <c r="D15" s="133"/>
      <c r="E15" s="130"/>
      <c r="F15" s="129"/>
      <c r="G15" s="129"/>
      <c r="H15" s="129"/>
      <c r="I15" s="129"/>
      <c r="J15" s="131"/>
      <c r="K15" s="132" t="str">
        <f t="shared" si="0"/>
        <v/>
      </c>
    </row>
    <row r="16" spans="1:17" ht="60" customHeight="1" x14ac:dyDescent="0.2">
      <c r="A16" s="15">
        <v>7</v>
      </c>
      <c r="B16" s="192"/>
      <c r="C16" s="193"/>
      <c r="D16" s="133"/>
      <c r="E16" s="130"/>
      <c r="F16" s="129"/>
      <c r="G16" s="129"/>
      <c r="H16" s="129"/>
      <c r="I16" s="129"/>
      <c r="J16" s="131"/>
      <c r="K16" s="132" t="str">
        <f t="shared" si="0"/>
        <v/>
      </c>
    </row>
    <row r="17" spans="1:11" ht="60" customHeight="1" x14ac:dyDescent="0.2">
      <c r="A17" s="15">
        <v>8</v>
      </c>
      <c r="B17" s="192"/>
      <c r="C17" s="193"/>
      <c r="D17" s="133"/>
      <c r="E17" s="130"/>
      <c r="F17" s="129"/>
      <c r="G17" s="129"/>
      <c r="H17" s="129"/>
      <c r="I17" s="129"/>
      <c r="J17" s="131"/>
      <c r="K17" s="132" t="str">
        <f t="shared" si="0"/>
        <v/>
      </c>
    </row>
    <row r="18" spans="1:11" ht="60" customHeight="1" x14ac:dyDescent="0.2">
      <c r="A18" s="15">
        <v>9</v>
      </c>
      <c r="B18" s="192"/>
      <c r="C18" s="193"/>
      <c r="D18" s="133"/>
      <c r="E18" s="130"/>
      <c r="F18" s="129"/>
      <c r="G18" s="129"/>
      <c r="H18" s="129"/>
      <c r="I18" s="129"/>
      <c r="J18" s="131"/>
      <c r="K18" s="132" t="str">
        <f t="shared" si="0"/>
        <v/>
      </c>
    </row>
    <row r="19" spans="1:11" ht="60" customHeight="1" x14ac:dyDescent="0.2">
      <c r="A19" s="15">
        <v>10</v>
      </c>
      <c r="B19" s="192"/>
      <c r="C19" s="193"/>
      <c r="D19" s="133"/>
      <c r="E19" s="130"/>
      <c r="F19" s="129"/>
      <c r="G19" s="129"/>
      <c r="H19" s="129"/>
      <c r="I19" s="129"/>
      <c r="J19" s="131"/>
      <c r="K19" s="132" t="str">
        <f t="shared" si="0"/>
        <v/>
      </c>
    </row>
    <row r="20" spans="1:11" ht="60" customHeight="1" x14ac:dyDescent="0.2">
      <c r="A20" s="15">
        <v>11</v>
      </c>
      <c r="B20" s="192"/>
      <c r="C20" s="193"/>
      <c r="D20" s="133"/>
      <c r="E20" s="130"/>
      <c r="F20" s="129"/>
      <c r="G20" s="129"/>
      <c r="H20" s="129"/>
      <c r="I20" s="129"/>
      <c r="J20" s="131"/>
      <c r="K20" s="132" t="str">
        <f t="shared" si="0"/>
        <v/>
      </c>
    </row>
    <row r="21" spans="1:11" ht="60" customHeight="1" x14ac:dyDescent="0.2">
      <c r="A21" s="15">
        <v>12</v>
      </c>
      <c r="B21" s="192"/>
      <c r="C21" s="193"/>
      <c r="D21" s="133"/>
      <c r="E21" s="130"/>
      <c r="F21" s="129"/>
      <c r="G21" s="129"/>
      <c r="H21" s="129"/>
      <c r="I21" s="129"/>
      <c r="J21" s="131"/>
      <c r="K21" s="132" t="str">
        <f t="shared" si="0"/>
        <v/>
      </c>
    </row>
    <row r="22" spans="1:11" ht="60" customHeight="1" x14ac:dyDescent="0.2">
      <c r="A22" s="15">
        <v>13</v>
      </c>
      <c r="B22" s="192"/>
      <c r="C22" s="193"/>
      <c r="D22" s="133"/>
      <c r="E22" s="130"/>
      <c r="F22" s="129"/>
      <c r="G22" s="129"/>
      <c r="H22" s="129"/>
      <c r="I22" s="129"/>
      <c r="J22" s="131"/>
      <c r="K22" s="132" t="str">
        <f t="shared" si="0"/>
        <v/>
      </c>
    </row>
    <row r="23" spans="1:11" ht="60" customHeight="1" x14ac:dyDescent="0.2">
      <c r="A23" s="15">
        <v>14</v>
      </c>
      <c r="B23" s="192"/>
      <c r="C23" s="193"/>
      <c r="D23" s="133"/>
      <c r="E23" s="130"/>
      <c r="F23" s="129"/>
      <c r="G23" s="129"/>
      <c r="H23" s="129"/>
      <c r="I23" s="129"/>
      <c r="J23" s="131"/>
      <c r="K23" s="132" t="str">
        <f t="shared" si="0"/>
        <v/>
      </c>
    </row>
    <row r="24" spans="1:11" ht="60" customHeight="1" thickBot="1" x14ac:dyDescent="0.25">
      <c r="A24" s="18">
        <v>15</v>
      </c>
      <c r="B24" s="194"/>
      <c r="C24" s="195"/>
      <c r="D24" s="134"/>
      <c r="E24" s="135"/>
      <c r="F24" s="136"/>
      <c r="G24" s="136"/>
      <c r="H24" s="136"/>
      <c r="I24" s="136"/>
      <c r="J24" s="137"/>
      <c r="K24" s="132" t="str">
        <f t="shared" si="0"/>
        <v/>
      </c>
    </row>
    <row r="25" spans="1:11" ht="13.5" thickBot="1" x14ac:dyDescent="0.25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96" t="s">
        <v>52</v>
      </c>
      <c r="C26" s="197"/>
      <c r="D26" s="197"/>
      <c r="E26" s="198"/>
      <c r="F26" s="196" t="s">
        <v>53</v>
      </c>
      <c r="G26" s="197"/>
      <c r="H26" s="197"/>
      <c r="I26" s="197"/>
      <c r="J26" s="197"/>
      <c r="K26" s="198"/>
    </row>
    <row r="27" spans="1:11" x14ac:dyDescent="0.2">
      <c r="A27" s="1"/>
      <c r="B27" s="20" t="s">
        <v>54</v>
      </c>
      <c r="C27" s="177"/>
      <c r="D27" s="178"/>
      <c r="E27" s="179"/>
      <c r="F27" s="21"/>
      <c r="G27" s="22" t="s">
        <v>55</v>
      </c>
      <c r="H27" s="177"/>
      <c r="I27" s="178"/>
      <c r="J27" s="178"/>
      <c r="K27" s="179"/>
    </row>
    <row r="28" spans="1:11" x14ac:dyDescent="0.2">
      <c r="A28" s="1"/>
      <c r="B28" s="23" t="s">
        <v>56</v>
      </c>
      <c r="C28" s="177"/>
      <c r="D28" s="178"/>
      <c r="E28" s="179"/>
      <c r="F28" s="1"/>
      <c r="G28" s="22" t="s">
        <v>57</v>
      </c>
      <c r="H28" s="177" t="s">
        <v>58</v>
      </c>
      <c r="I28" s="178"/>
      <c r="J28" s="178"/>
      <c r="K28" s="179"/>
    </row>
    <row r="29" spans="1:11" x14ac:dyDescent="0.2">
      <c r="A29" s="1"/>
      <c r="B29" s="23" t="s">
        <v>59</v>
      </c>
      <c r="C29" s="177" t="s">
        <v>60</v>
      </c>
      <c r="D29" s="178"/>
      <c r="E29" s="179"/>
      <c r="F29" s="1"/>
      <c r="G29" s="22" t="s">
        <v>61</v>
      </c>
      <c r="H29" s="177"/>
      <c r="I29" s="178"/>
      <c r="J29" s="178"/>
      <c r="K29" s="179"/>
    </row>
    <row r="30" spans="1:11" x14ac:dyDescent="0.2">
      <c r="A30" s="1"/>
      <c r="B30" s="23" t="s">
        <v>62</v>
      </c>
      <c r="C30" s="189" t="s">
        <v>63</v>
      </c>
      <c r="D30" s="190"/>
      <c r="E30" s="191"/>
      <c r="F30" s="1"/>
      <c r="G30" s="22" t="s">
        <v>64</v>
      </c>
      <c r="H30" s="177" t="s">
        <v>58</v>
      </c>
      <c r="I30" s="178"/>
      <c r="J30" s="178"/>
      <c r="K30" s="179"/>
    </row>
    <row r="31" spans="1:11" ht="13.5" thickBot="1" x14ac:dyDescent="0.25">
      <c r="A31" s="1"/>
      <c r="B31" s="23" t="s">
        <v>65</v>
      </c>
      <c r="C31" s="177" t="s">
        <v>66</v>
      </c>
      <c r="D31" s="178"/>
      <c r="E31" s="179"/>
      <c r="F31" s="1"/>
      <c r="G31" s="22" t="s">
        <v>67</v>
      </c>
      <c r="H31" s="180"/>
      <c r="I31" s="181"/>
      <c r="J31" s="181"/>
      <c r="K31" s="182"/>
    </row>
    <row r="32" spans="1:11" x14ac:dyDescent="0.2">
      <c r="A32" s="1"/>
      <c r="B32" s="23" t="s">
        <v>68</v>
      </c>
      <c r="C32" s="177"/>
      <c r="D32" s="178"/>
      <c r="E32" s="179"/>
      <c r="F32" s="24" t="s">
        <v>69</v>
      </c>
      <c r="G32" s="138" t="s">
        <v>70</v>
      </c>
      <c r="H32" s="25"/>
      <c r="I32" s="26" t="s">
        <v>71</v>
      </c>
      <c r="J32" s="26"/>
      <c r="K32" s="141" t="s">
        <v>70</v>
      </c>
    </row>
    <row r="33" spans="1:11" x14ac:dyDescent="0.2">
      <c r="A33" s="1"/>
      <c r="B33" s="23" t="s">
        <v>72</v>
      </c>
      <c r="C33" s="183"/>
      <c r="D33" s="184"/>
      <c r="E33" s="185"/>
      <c r="F33" s="23" t="s">
        <v>73</v>
      </c>
      <c r="G33" s="139" t="s">
        <v>70</v>
      </c>
      <c r="H33" s="27"/>
      <c r="I33" s="22" t="s">
        <v>74</v>
      </c>
      <c r="J33" s="22"/>
      <c r="K33" s="139" t="s">
        <v>70</v>
      </c>
    </row>
    <row r="34" spans="1:11" ht="13.5" thickBot="1" x14ac:dyDescent="0.25">
      <c r="A34" s="1"/>
      <c r="B34" s="28"/>
      <c r="C34" s="186"/>
      <c r="D34" s="187"/>
      <c r="E34" s="188"/>
      <c r="F34" s="29" t="s">
        <v>75</v>
      </c>
      <c r="G34" s="140" t="s">
        <v>70</v>
      </c>
      <c r="H34" s="30"/>
      <c r="I34" s="31" t="s">
        <v>76</v>
      </c>
      <c r="J34" s="31"/>
      <c r="K34" s="140" t="s">
        <v>70</v>
      </c>
    </row>
    <row r="35" spans="1:11" x14ac:dyDescent="0.2">
      <c r="B35" s="32"/>
      <c r="C35" s="32"/>
      <c r="D35" s="32"/>
      <c r="E35" s="32"/>
    </row>
  </sheetData>
  <sheetProtection algorithmName="SHA-512" hashValue="e4Ql28fIOw6j4fs7jdPXoo47JB/qGcb/QrFFNihvqe+OIfBPobdVe9cpIGeTOhiCR7O5Qv4GluN2BvpaKR+ydg==" saltValue="MQxihPc14GRTBx9QJZKfyw==" spinCount="100000" sheet="1" objects="1" selectLockedCells="1"/>
  <mergeCells count="41">
    <mergeCell ref="A1:K1"/>
    <mergeCell ref="A2:K2"/>
    <mergeCell ref="C4:G4"/>
    <mergeCell ref="I4:K4"/>
    <mergeCell ref="C5:G5"/>
    <mergeCell ref="I5:K5"/>
    <mergeCell ref="B15:C15"/>
    <mergeCell ref="C6:G6"/>
    <mergeCell ref="I6:K6"/>
    <mergeCell ref="A7:B7"/>
    <mergeCell ref="I7:K7"/>
    <mergeCell ref="B9:C9"/>
    <mergeCell ref="B10:C10"/>
    <mergeCell ref="B11:C11"/>
    <mergeCell ref="B12:C12"/>
    <mergeCell ref="B13:C13"/>
    <mergeCell ref="B14:C14"/>
    <mergeCell ref="C7:D7"/>
    <mergeCell ref="C27:E27"/>
    <mergeCell ref="H27:K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E26"/>
    <mergeCell ref="F26:K26"/>
    <mergeCell ref="C31:E31"/>
    <mergeCell ref="H31:K31"/>
    <mergeCell ref="C32:E32"/>
    <mergeCell ref="C33:E34"/>
    <mergeCell ref="C28:E28"/>
    <mergeCell ref="H28:K28"/>
    <mergeCell ref="C29:E29"/>
    <mergeCell ref="H29:K29"/>
    <mergeCell ref="C30:E30"/>
    <mergeCell ref="H30:K30"/>
  </mergeCells>
  <dataValidations count="1">
    <dataValidation type="list" allowBlank="1" showInputMessage="1" showErrorMessage="1" sqref="D10:D24" xr:uid="{F4331A7E-004A-44E7-8C6E-0FC784FCDF5E}">
      <formula1>$P$10:$P$14</formula1>
    </dataValidation>
  </dataValidations>
  <pageMargins left="0.7" right="0.45" top="0.5" bottom="0.5" header="0.3" footer="0.3"/>
  <pageSetup scale="57" orientation="portrait" r:id="rId1"/>
  <headerFooter>
    <oddFooter>&amp;L&amp;G&amp;R© The Ergonomics Center 2025</oddFooter>
  </headerFooter>
  <colBreaks count="1" manualBreakCount="1">
    <brk id="11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0027-3447-4BD7-B199-292F3A89B0A2}">
  <sheetPr>
    <tabColor rgb="FF008000"/>
  </sheetPr>
  <dimension ref="A1:AN65"/>
  <sheetViews>
    <sheetView tabSelected="1" zoomScaleNormal="100" zoomScaleSheetLayoutView="100" workbookViewId="0">
      <pane ySplit="10" topLeftCell="A43" activePane="bottomLeft" state="frozen"/>
      <selection pane="bottomLeft" activeCell="C4" sqref="C4:H4"/>
    </sheetView>
  </sheetViews>
  <sheetFormatPr defaultColWidth="9" defaultRowHeight="14.25" x14ac:dyDescent="0.25"/>
  <cols>
    <col min="1" max="1" width="12.7109375" style="38" customWidth="1"/>
    <col min="2" max="2" width="20.5703125" style="38" customWidth="1"/>
    <col min="3" max="3" width="5.7109375" style="39" customWidth="1"/>
    <col min="4" max="4" width="1.5703125" style="38" customWidth="1"/>
    <col min="5" max="5" width="21.28515625" style="38" customWidth="1"/>
    <col min="6" max="6" width="5.7109375" style="39" customWidth="1"/>
    <col min="7" max="7" width="1.5703125" style="38" customWidth="1"/>
    <col min="8" max="8" width="20.5703125" style="38" customWidth="1"/>
    <col min="9" max="9" width="5.7109375" style="39" customWidth="1"/>
    <col min="10" max="10" width="1.5703125" style="38" customWidth="1"/>
    <col min="11" max="12" width="11.140625" style="38" customWidth="1"/>
    <col min="13" max="13" width="14.5703125" style="38" customWidth="1"/>
    <col min="14" max="14" width="28.140625" style="38" customWidth="1"/>
    <col min="15" max="16" width="23.7109375" style="38" customWidth="1"/>
    <col min="17" max="17" width="9" style="38"/>
    <col min="18" max="21" width="9" style="38" hidden="1" customWidth="1"/>
    <col min="22" max="27" width="12.5703125" style="38" hidden="1" customWidth="1"/>
    <col min="28" max="28" width="16.5703125" style="38" hidden="1" customWidth="1"/>
    <col min="29" max="29" width="5.28515625" style="38" hidden="1" customWidth="1"/>
    <col min="30" max="30" width="5" style="38" hidden="1" customWidth="1"/>
    <col min="31" max="31" width="11.85546875" style="38" hidden="1" customWidth="1"/>
    <col min="32" max="32" width="9" style="38" hidden="1" customWidth="1"/>
    <col min="33" max="33" width="4.7109375" style="38" hidden="1" customWidth="1"/>
    <col min="34" max="34" width="21.28515625" style="38" hidden="1" customWidth="1"/>
    <col min="35" max="36" width="9" style="38" customWidth="1"/>
    <col min="37" max="39" width="9" style="38"/>
    <col min="40" max="40" width="12.42578125" style="38" customWidth="1"/>
    <col min="41" max="16384" width="9" style="38"/>
  </cols>
  <sheetData>
    <row r="1" spans="1:40" ht="24" x14ac:dyDescent="0.25">
      <c r="A1" s="226" t="s">
        <v>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40" ht="30" x14ac:dyDescent="0.25">
      <c r="A2" s="227" t="s">
        <v>78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40" ht="15" thickBot="1" x14ac:dyDescent="0.3"/>
    <row r="4" spans="1:40" s="3" customFormat="1" ht="20.100000000000001" customHeight="1" thickTop="1" x14ac:dyDescent="0.2">
      <c r="A4" s="114"/>
      <c r="B4" s="115" t="s">
        <v>36</v>
      </c>
      <c r="C4" s="199"/>
      <c r="D4" s="199"/>
      <c r="E4" s="199"/>
      <c r="F4" s="199"/>
      <c r="G4" s="199"/>
      <c r="H4" s="199"/>
      <c r="I4" s="116"/>
      <c r="J4" s="218" t="s">
        <v>37</v>
      </c>
      <c r="K4" s="218"/>
      <c r="L4" s="218"/>
      <c r="M4" s="207"/>
      <c r="N4" s="275"/>
      <c r="O4" s="269" t="s">
        <v>149</v>
      </c>
      <c r="P4" s="269" t="s">
        <v>150</v>
      </c>
    </row>
    <row r="5" spans="1:40" s="3" customFormat="1" ht="20.100000000000001" customHeight="1" thickBot="1" x14ac:dyDescent="0.25">
      <c r="A5" s="114"/>
      <c r="B5" s="115" t="s">
        <v>38</v>
      </c>
      <c r="C5" s="230"/>
      <c r="D5" s="230"/>
      <c r="E5" s="230"/>
      <c r="F5" s="230"/>
      <c r="G5" s="230"/>
      <c r="H5" s="230"/>
      <c r="I5" s="219" t="s">
        <v>184</v>
      </c>
      <c r="J5" s="219"/>
      <c r="K5" s="219"/>
      <c r="L5" s="219"/>
      <c r="M5" s="200"/>
      <c r="N5" s="276"/>
      <c r="O5" s="270"/>
      <c r="P5" s="270"/>
    </row>
    <row r="6" spans="1:40" s="3" customFormat="1" ht="20.100000000000001" customHeight="1" thickTop="1" x14ac:dyDescent="0.2">
      <c r="A6" s="114"/>
      <c r="B6" s="115" t="s">
        <v>40</v>
      </c>
      <c r="C6" s="230"/>
      <c r="D6" s="230"/>
      <c r="E6" s="230"/>
      <c r="F6" s="230"/>
      <c r="G6" s="230"/>
      <c r="H6" s="230"/>
      <c r="I6" s="116"/>
      <c r="J6" s="218" t="s">
        <v>131</v>
      </c>
      <c r="K6" s="218"/>
      <c r="L6" s="218"/>
      <c r="M6" s="277"/>
      <c r="N6" s="277"/>
      <c r="O6" s="271">
        <f>K64</f>
        <v>0</v>
      </c>
      <c r="P6" s="271">
        <f>P64</f>
        <v>0</v>
      </c>
      <c r="X6" s="40"/>
    </row>
    <row r="7" spans="1:40" s="3" customFormat="1" ht="20.100000000000001" customHeight="1" thickBot="1" x14ac:dyDescent="0.25">
      <c r="A7" s="218" t="s">
        <v>133</v>
      </c>
      <c r="B7" s="218"/>
      <c r="C7" s="200"/>
      <c r="D7" s="200"/>
      <c r="E7" s="200"/>
      <c r="F7" s="200"/>
      <c r="G7" s="200"/>
      <c r="H7" s="200"/>
      <c r="I7" s="116"/>
      <c r="J7" s="218"/>
      <c r="K7" s="218"/>
      <c r="L7" s="218"/>
      <c r="M7" s="208"/>
      <c r="N7" s="208"/>
      <c r="O7" s="272"/>
      <c r="P7" s="272"/>
      <c r="X7" s="40"/>
    </row>
    <row r="8" spans="1:40" ht="20.100000000000001" customHeight="1" thickTop="1" x14ac:dyDescent="0.25"/>
    <row r="9" spans="1:40" ht="18.75" thickBot="1" x14ac:dyDescent="0.3">
      <c r="B9" s="231" t="s">
        <v>97</v>
      </c>
      <c r="C9" s="231"/>
      <c r="D9" s="41"/>
      <c r="E9" s="231" t="s">
        <v>185</v>
      </c>
      <c r="F9" s="231"/>
      <c r="G9" s="41"/>
      <c r="H9" s="231" t="s">
        <v>97</v>
      </c>
      <c r="I9" s="231"/>
      <c r="J9" s="41"/>
      <c r="K9" s="128" t="s">
        <v>191</v>
      </c>
      <c r="L9" s="42"/>
      <c r="M9" s="43"/>
      <c r="N9" s="43"/>
      <c r="O9" s="43"/>
      <c r="P9" s="44"/>
      <c r="S9" s="265" t="s">
        <v>151</v>
      </c>
      <c r="T9" s="265"/>
      <c r="U9" s="265"/>
      <c r="V9" s="265"/>
      <c r="W9" s="45"/>
      <c r="X9" s="266" t="s">
        <v>152</v>
      </c>
      <c r="Y9" s="266"/>
      <c r="Z9" s="266"/>
      <c r="AA9" s="266"/>
    </row>
    <row r="10" spans="1:40" ht="31.5" thickTop="1" thickBot="1" x14ac:dyDescent="0.3">
      <c r="B10" s="228" t="s">
        <v>4</v>
      </c>
      <c r="C10" s="229"/>
      <c r="D10" s="45"/>
      <c r="E10" s="228" t="s">
        <v>5</v>
      </c>
      <c r="F10" s="229"/>
      <c r="G10" s="45"/>
      <c r="H10" s="228" t="s">
        <v>6</v>
      </c>
      <c r="I10" s="229"/>
      <c r="J10" s="45"/>
      <c r="K10" s="228" t="s">
        <v>153</v>
      </c>
      <c r="L10" s="229"/>
      <c r="M10" s="46" t="s">
        <v>189</v>
      </c>
      <c r="N10" s="273" t="s">
        <v>156</v>
      </c>
      <c r="O10" s="274"/>
      <c r="P10" s="4" t="s">
        <v>13</v>
      </c>
      <c r="Q10" s="41"/>
      <c r="R10" s="259" t="s">
        <v>11</v>
      </c>
      <c r="S10" s="48" t="s">
        <v>31</v>
      </c>
      <c r="T10" s="39" t="s">
        <v>29</v>
      </c>
      <c r="U10" s="39" t="s">
        <v>30</v>
      </c>
      <c r="V10" s="48" t="s">
        <v>33</v>
      </c>
      <c r="W10" s="39"/>
      <c r="X10" s="39" t="s">
        <v>31</v>
      </c>
      <c r="Y10" s="39" t="s">
        <v>29</v>
      </c>
      <c r="Z10" s="39" t="s">
        <v>30</v>
      </c>
      <c r="AA10" s="39" t="s">
        <v>33</v>
      </c>
      <c r="AB10" s="39"/>
    </row>
    <row r="11" spans="1:40" ht="30" customHeight="1" thickTop="1" thickBot="1" x14ac:dyDescent="0.3">
      <c r="A11" s="232" t="s">
        <v>0</v>
      </c>
      <c r="B11" s="117" t="s">
        <v>87</v>
      </c>
      <c r="C11" s="122"/>
      <c r="D11" s="49"/>
      <c r="E11" s="120" t="s">
        <v>187</v>
      </c>
      <c r="F11" s="122"/>
      <c r="G11" s="49"/>
      <c r="H11" s="120" t="s">
        <v>188</v>
      </c>
      <c r="I11" s="122"/>
      <c r="J11" s="50"/>
      <c r="K11" s="51" t="s">
        <v>154</v>
      </c>
      <c r="L11" s="51" t="s">
        <v>155</v>
      </c>
      <c r="M11" s="123"/>
      <c r="N11" s="278" t="s">
        <v>157</v>
      </c>
      <c r="O11" s="279"/>
      <c r="P11" s="263" t="s">
        <v>34</v>
      </c>
      <c r="R11" s="260"/>
      <c r="S11" s="52">
        <f>IF(C11="Yes",1,0)</f>
        <v>0</v>
      </c>
      <c r="T11" s="52">
        <f>IF(F11="Yes",2,0)</f>
        <v>0</v>
      </c>
      <c r="U11" s="52">
        <f>IF(I11="Yes",1,0)</f>
        <v>0</v>
      </c>
      <c r="V11" s="239">
        <f>SUM(S11:U15)</f>
        <v>0</v>
      </c>
      <c r="W11" s="53"/>
      <c r="X11" s="52">
        <f>IF(OR(C11="Yes",C11="OK"),1,0)</f>
        <v>0</v>
      </c>
      <c r="Y11" s="52">
        <f>IF(OR(F11="Yes",F11="OK"),2,0)</f>
        <v>0</v>
      </c>
      <c r="Z11" s="52">
        <f>IF(OR(I11="Yes",I11="OK"),1,0)</f>
        <v>0</v>
      </c>
      <c r="AA11" s="262">
        <f>SUM(X11:Z15)</f>
        <v>0</v>
      </c>
      <c r="AB11" s="261"/>
      <c r="AE11" s="54" t="s">
        <v>8</v>
      </c>
      <c r="AF11" s="54">
        <v>1</v>
      </c>
      <c r="AG11" s="55"/>
      <c r="AH11" s="146" t="s">
        <v>7</v>
      </c>
      <c r="AI11" s="258"/>
      <c r="AJ11" s="258"/>
      <c r="AK11" s="258"/>
      <c r="AL11" s="258"/>
      <c r="AM11" s="258"/>
      <c r="AN11" s="258"/>
    </row>
    <row r="12" spans="1:40" ht="31.5" customHeight="1" thickTop="1" thickBot="1" x14ac:dyDescent="0.3">
      <c r="A12" s="233"/>
      <c r="B12" s="118" t="s">
        <v>14</v>
      </c>
      <c r="C12" s="122"/>
      <c r="D12" s="56"/>
      <c r="E12" s="97" t="s">
        <v>108</v>
      </c>
      <c r="F12" s="122"/>
      <c r="G12" s="56"/>
      <c r="H12" s="97" t="s">
        <v>115</v>
      </c>
      <c r="I12" s="122"/>
      <c r="J12" s="57"/>
      <c r="K12" s="58">
        <f>AA11</f>
        <v>0</v>
      </c>
      <c r="L12" s="58">
        <f>V11</f>
        <v>0</v>
      </c>
      <c r="M12" s="124"/>
      <c r="N12" s="252"/>
      <c r="O12" s="253"/>
      <c r="P12" s="243"/>
      <c r="R12" s="260"/>
      <c r="S12" s="52">
        <f t="shared" ref="S12:S39" si="0">IF(C12="Yes",1,0)</f>
        <v>0</v>
      </c>
      <c r="T12" s="52">
        <f t="shared" ref="T12:T49" si="1">IF(F12="Yes",2,0)</f>
        <v>0</v>
      </c>
      <c r="U12" s="52">
        <f t="shared" ref="U12:U39" si="2">IF(I12="Yes",1,0)</f>
        <v>0</v>
      </c>
      <c r="V12" s="240"/>
      <c r="W12" s="53"/>
      <c r="X12" s="52">
        <f t="shared" ref="X12:X49" si="3">IF(OR(C12="Yes",C12="OK"),1,0)</f>
        <v>0</v>
      </c>
      <c r="Y12" s="52">
        <f t="shared" ref="Y12:Y49" si="4">IF(OR(F12="Yes",F12="OK"),2,0)</f>
        <v>0</v>
      </c>
      <c r="Z12" s="52">
        <f t="shared" ref="Z12:Z62" si="5">IF(OR(I12="Yes",I12="OK"),1,0)</f>
        <v>0</v>
      </c>
      <c r="AA12" s="262"/>
      <c r="AB12" s="261"/>
      <c r="AE12" s="54" t="s">
        <v>9</v>
      </c>
      <c r="AF12" s="54">
        <v>2</v>
      </c>
      <c r="AG12" s="55"/>
      <c r="AH12" s="147"/>
      <c r="AI12" s="258"/>
      <c r="AJ12" s="258"/>
      <c r="AK12" s="258"/>
      <c r="AL12" s="258"/>
      <c r="AM12" s="258"/>
      <c r="AN12" s="258"/>
    </row>
    <row r="13" spans="1:40" ht="30" thickTop="1" thickBot="1" x14ac:dyDescent="0.3">
      <c r="A13" s="233"/>
      <c r="B13" s="118" t="s">
        <v>85</v>
      </c>
      <c r="C13" s="122"/>
      <c r="D13" s="56"/>
      <c r="E13" s="97" t="s">
        <v>186</v>
      </c>
      <c r="F13" s="122"/>
      <c r="G13" s="56"/>
      <c r="H13" s="97" t="s">
        <v>113</v>
      </c>
      <c r="I13" s="122"/>
      <c r="J13" s="57"/>
      <c r="K13" s="220" t="s">
        <v>190</v>
      </c>
      <c r="L13" s="221"/>
      <c r="M13" s="125"/>
      <c r="N13" s="252"/>
      <c r="O13" s="253"/>
      <c r="P13" s="243"/>
      <c r="R13" s="260"/>
      <c r="S13" s="52">
        <f t="shared" si="0"/>
        <v>0</v>
      </c>
      <c r="T13" s="52">
        <f t="shared" si="1"/>
        <v>0</v>
      </c>
      <c r="U13" s="52">
        <f t="shared" si="2"/>
        <v>0</v>
      </c>
      <c r="V13" s="240"/>
      <c r="W13" s="53"/>
      <c r="X13" s="52">
        <f t="shared" si="3"/>
        <v>0</v>
      </c>
      <c r="Y13" s="52">
        <f t="shared" si="4"/>
        <v>0</v>
      </c>
      <c r="Z13" s="52">
        <f t="shared" si="5"/>
        <v>0</v>
      </c>
      <c r="AA13" s="262"/>
      <c r="AB13" s="261"/>
      <c r="AE13" s="59" t="s">
        <v>32</v>
      </c>
      <c r="AF13" s="54">
        <v>0</v>
      </c>
      <c r="AH13" s="147" t="s">
        <v>10</v>
      </c>
      <c r="AI13" s="258"/>
      <c r="AJ13" s="258"/>
      <c r="AK13" s="258"/>
      <c r="AL13" s="258"/>
      <c r="AM13" s="258"/>
      <c r="AN13" s="258"/>
    </row>
    <row r="14" spans="1:40" ht="30" thickTop="1" thickBot="1" x14ac:dyDescent="0.3">
      <c r="A14" s="233"/>
      <c r="B14" s="118" t="s">
        <v>16</v>
      </c>
      <c r="C14" s="122"/>
      <c r="D14" s="56"/>
      <c r="E14" s="97" t="s">
        <v>182</v>
      </c>
      <c r="F14" s="122"/>
      <c r="G14" s="56"/>
      <c r="H14" s="97" t="s">
        <v>114</v>
      </c>
      <c r="I14" s="122"/>
      <c r="J14" s="57"/>
      <c r="K14" s="222"/>
      <c r="L14" s="223"/>
      <c r="M14" s="125"/>
      <c r="N14" s="252"/>
      <c r="O14" s="253"/>
      <c r="P14" s="243"/>
      <c r="R14" s="260"/>
      <c r="S14" s="52">
        <f t="shared" si="0"/>
        <v>0</v>
      </c>
      <c r="T14" s="52">
        <f t="shared" si="1"/>
        <v>0</v>
      </c>
      <c r="U14" s="52">
        <f t="shared" si="2"/>
        <v>0</v>
      </c>
      <c r="V14" s="240"/>
      <c r="W14" s="53"/>
      <c r="X14" s="52">
        <f t="shared" si="3"/>
        <v>0</v>
      </c>
      <c r="Y14" s="52">
        <f t="shared" si="4"/>
        <v>0</v>
      </c>
      <c r="Z14" s="52">
        <f t="shared" si="5"/>
        <v>0</v>
      </c>
      <c r="AA14" s="262"/>
      <c r="AB14" s="261"/>
      <c r="AH14" s="60" t="s">
        <v>148</v>
      </c>
      <c r="AI14" s="61"/>
      <c r="AJ14" s="61"/>
      <c r="AK14" s="61"/>
      <c r="AL14" s="61"/>
      <c r="AM14" s="61"/>
      <c r="AN14" s="61"/>
    </row>
    <row r="15" spans="1:40" ht="44.25" customHeight="1" thickTop="1" thickBot="1" x14ac:dyDescent="0.3">
      <c r="A15" s="233"/>
      <c r="B15" s="119" t="s">
        <v>126</v>
      </c>
      <c r="C15" s="122"/>
      <c r="D15" s="56"/>
      <c r="E15" s="62"/>
      <c r="F15" s="63"/>
      <c r="G15" s="56"/>
      <c r="H15" s="62"/>
      <c r="I15" s="64"/>
      <c r="J15" s="57"/>
      <c r="K15" s="224"/>
      <c r="L15" s="225"/>
      <c r="M15" s="124"/>
      <c r="N15" s="254"/>
      <c r="O15" s="255"/>
      <c r="P15" s="264"/>
      <c r="R15" s="260"/>
      <c r="S15" s="52">
        <f t="shared" si="0"/>
        <v>0</v>
      </c>
      <c r="T15" s="52">
        <f t="shared" si="1"/>
        <v>0</v>
      </c>
      <c r="U15" s="52">
        <f t="shared" si="2"/>
        <v>0</v>
      </c>
      <c r="V15" s="241"/>
      <c r="W15" s="53"/>
      <c r="X15" s="52">
        <f t="shared" si="3"/>
        <v>0</v>
      </c>
      <c r="Y15" s="52">
        <f t="shared" si="4"/>
        <v>0</v>
      </c>
      <c r="Z15" s="52">
        <f t="shared" si="5"/>
        <v>0</v>
      </c>
      <c r="AA15" s="262"/>
      <c r="AB15" s="261"/>
      <c r="AH15" s="39"/>
      <c r="AI15" s="61"/>
      <c r="AJ15" s="61"/>
      <c r="AK15" s="61"/>
      <c r="AL15" s="61"/>
      <c r="AM15" s="61"/>
      <c r="AN15" s="61"/>
    </row>
    <row r="16" spans="1:40" ht="8.1" customHeight="1" thickTop="1" thickBot="1" x14ac:dyDescent="0.3">
      <c r="A16" s="65"/>
      <c r="B16" s="66"/>
      <c r="C16" s="67"/>
      <c r="D16" s="57"/>
      <c r="E16" s="66"/>
      <c r="F16" s="68"/>
      <c r="G16" s="57"/>
      <c r="H16" s="66"/>
      <c r="I16" s="68"/>
      <c r="J16" s="57"/>
      <c r="K16" s="69"/>
      <c r="L16" s="99"/>
      <c r="M16" s="70"/>
      <c r="N16" s="70"/>
      <c r="O16" s="70"/>
      <c r="P16" s="71"/>
      <c r="R16" s="260"/>
      <c r="S16" s="52"/>
      <c r="T16" s="52"/>
      <c r="U16" s="52"/>
      <c r="V16" s="52"/>
      <c r="W16" s="53"/>
      <c r="X16" s="52"/>
      <c r="Y16" s="52"/>
      <c r="Z16" s="52"/>
      <c r="AA16" s="52"/>
      <c r="AB16" s="39"/>
      <c r="AH16" s="39"/>
    </row>
    <row r="17" spans="1:34" ht="30" thickTop="1" thickBot="1" x14ac:dyDescent="0.3">
      <c r="A17" s="233" t="s">
        <v>1</v>
      </c>
      <c r="B17" s="121" t="s">
        <v>87</v>
      </c>
      <c r="C17" s="122"/>
      <c r="D17" s="56"/>
      <c r="E17" s="97" t="s">
        <v>117</v>
      </c>
      <c r="F17" s="122"/>
      <c r="G17" s="56"/>
      <c r="H17" s="120" t="s">
        <v>112</v>
      </c>
      <c r="I17" s="122"/>
      <c r="J17" s="57"/>
      <c r="K17" s="51" t="s">
        <v>154</v>
      </c>
      <c r="L17" s="51" t="s">
        <v>155</v>
      </c>
      <c r="M17" s="124"/>
      <c r="N17" s="280"/>
      <c r="O17" s="281"/>
      <c r="P17" s="242" t="s">
        <v>12</v>
      </c>
      <c r="R17" s="260"/>
      <c r="S17" s="52">
        <f t="shared" si="0"/>
        <v>0</v>
      </c>
      <c r="T17" s="52">
        <f t="shared" si="1"/>
        <v>0</v>
      </c>
      <c r="U17" s="52">
        <f t="shared" si="2"/>
        <v>0</v>
      </c>
      <c r="V17" s="239">
        <f>SUM(S17:U20)</f>
        <v>0</v>
      </c>
      <c r="W17" s="53"/>
      <c r="X17" s="52">
        <f t="shared" si="3"/>
        <v>0</v>
      </c>
      <c r="Y17" s="52">
        <f t="shared" si="4"/>
        <v>0</v>
      </c>
      <c r="Z17" s="52">
        <f t="shared" si="5"/>
        <v>0</v>
      </c>
      <c r="AA17" s="262">
        <f>SUM(X17:Z20)</f>
        <v>0</v>
      </c>
      <c r="AB17" s="261"/>
      <c r="AH17" s="39"/>
    </row>
    <row r="18" spans="1:34" ht="33" customHeight="1" thickTop="1" thickBot="1" x14ac:dyDescent="0.3">
      <c r="A18" s="233"/>
      <c r="B18" s="118" t="s">
        <v>14</v>
      </c>
      <c r="C18" s="122"/>
      <c r="D18" s="56"/>
      <c r="E18" s="72"/>
      <c r="F18" s="73"/>
      <c r="G18" s="56"/>
      <c r="H18" s="97" t="s">
        <v>115</v>
      </c>
      <c r="I18" s="122"/>
      <c r="J18" s="57"/>
      <c r="K18" s="74">
        <f>AA17</f>
        <v>0</v>
      </c>
      <c r="L18" s="58">
        <f>V17</f>
        <v>0</v>
      </c>
      <c r="M18" s="124"/>
      <c r="N18" s="282"/>
      <c r="O18" s="283"/>
      <c r="P18" s="243"/>
      <c r="R18" s="260"/>
      <c r="S18" s="52">
        <f t="shared" si="0"/>
        <v>0</v>
      </c>
      <c r="T18" s="52">
        <f t="shared" si="1"/>
        <v>0</v>
      </c>
      <c r="U18" s="52">
        <f t="shared" si="2"/>
        <v>0</v>
      </c>
      <c r="V18" s="240"/>
      <c r="W18" s="53"/>
      <c r="X18" s="52">
        <f t="shared" si="3"/>
        <v>0</v>
      </c>
      <c r="Y18" s="52">
        <f t="shared" si="4"/>
        <v>0</v>
      </c>
      <c r="Z18" s="52">
        <f t="shared" si="5"/>
        <v>0</v>
      </c>
      <c r="AA18" s="262"/>
      <c r="AB18" s="261"/>
      <c r="AH18" s="39"/>
    </row>
    <row r="19" spans="1:34" ht="28.15" customHeight="1" thickTop="1" thickBot="1" x14ac:dyDescent="0.3">
      <c r="A19" s="233"/>
      <c r="B19" s="118" t="s">
        <v>15</v>
      </c>
      <c r="C19" s="122"/>
      <c r="D19" s="56"/>
      <c r="E19" s="75"/>
      <c r="F19" s="76"/>
      <c r="G19" s="56"/>
      <c r="H19" s="72"/>
      <c r="I19" s="73"/>
      <c r="J19" s="57"/>
      <c r="K19" s="107"/>
      <c r="L19" s="103"/>
      <c r="M19" s="125"/>
      <c r="N19" s="282"/>
      <c r="O19" s="283"/>
      <c r="P19" s="243"/>
      <c r="R19" s="260"/>
      <c r="S19" s="52">
        <f t="shared" si="0"/>
        <v>0</v>
      </c>
      <c r="T19" s="52">
        <f t="shared" si="1"/>
        <v>0</v>
      </c>
      <c r="U19" s="52">
        <f t="shared" si="2"/>
        <v>0</v>
      </c>
      <c r="V19" s="240"/>
      <c r="W19" s="53"/>
      <c r="X19" s="52">
        <f t="shared" si="3"/>
        <v>0</v>
      </c>
      <c r="Y19" s="52">
        <f t="shared" si="4"/>
        <v>0</v>
      </c>
      <c r="Z19" s="52">
        <f t="shared" si="5"/>
        <v>0</v>
      </c>
      <c r="AA19" s="262"/>
      <c r="AB19" s="261"/>
      <c r="AH19" s="39"/>
    </row>
    <row r="20" spans="1:34" ht="28.15" customHeight="1" thickTop="1" thickBot="1" x14ac:dyDescent="0.3">
      <c r="A20" s="233"/>
      <c r="B20" s="118" t="s">
        <v>16</v>
      </c>
      <c r="C20" s="122"/>
      <c r="D20" s="56"/>
      <c r="E20" s="77"/>
      <c r="F20" s="63"/>
      <c r="G20" s="56"/>
      <c r="H20" s="77"/>
      <c r="I20" s="63"/>
      <c r="J20" s="57"/>
      <c r="K20" s="109"/>
      <c r="L20" s="104"/>
      <c r="M20" s="124"/>
      <c r="N20" s="284"/>
      <c r="O20" s="285"/>
      <c r="P20" s="264"/>
      <c r="R20" s="260"/>
      <c r="S20" s="52">
        <f t="shared" si="0"/>
        <v>0</v>
      </c>
      <c r="T20" s="52">
        <f t="shared" si="1"/>
        <v>0</v>
      </c>
      <c r="U20" s="52">
        <f t="shared" si="2"/>
        <v>0</v>
      </c>
      <c r="V20" s="241"/>
      <c r="W20" s="53"/>
      <c r="X20" s="52">
        <f t="shared" si="3"/>
        <v>0</v>
      </c>
      <c r="Y20" s="52">
        <f t="shared" si="4"/>
        <v>0</v>
      </c>
      <c r="Z20" s="52">
        <f t="shared" si="5"/>
        <v>0</v>
      </c>
      <c r="AA20" s="262"/>
      <c r="AB20" s="261"/>
      <c r="AH20" s="39"/>
    </row>
    <row r="21" spans="1:34" ht="8.1" customHeight="1" thickTop="1" thickBot="1" x14ac:dyDescent="0.3">
      <c r="A21" s="65"/>
      <c r="B21" s="66"/>
      <c r="C21" s="67"/>
      <c r="D21" s="57"/>
      <c r="E21" s="66"/>
      <c r="F21" s="68"/>
      <c r="G21" s="57"/>
      <c r="H21" s="66"/>
      <c r="I21" s="68"/>
      <c r="J21" s="57"/>
      <c r="K21" s="78"/>
      <c r="L21" s="99"/>
      <c r="M21" s="70"/>
      <c r="N21" s="70"/>
      <c r="O21" s="70"/>
      <c r="P21" s="71"/>
      <c r="R21" s="260"/>
      <c r="S21" s="52"/>
      <c r="T21" s="52"/>
      <c r="U21" s="52"/>
      <c r="V21" s="52"/>
      <c r="W21" s="53"/>
      <c r="X21" s="52"/>
      <c r="Y21" s="52"/>
      <c r="Z21" s="52"/>
      <c r="AA21" s="52"/>
      <c r="AB21" s="39"/>
      <c r="AH21" s="39"/>
    </row>
    <row r="22" spans="1:34" ht="28.15" customHeight="1" thickTop="1" thickBot="1" x14ac:dyDescent="0.3">
      <c r="A22" s="233" t="s">
        <v>2</v>
      </c>
      <c r="B22" s="118" t="s">
        <v>88</v>
      </c>
      <c r="C22" s="122"/>
      <c r="D22" s="56"/>
      <c r="E22" s="98" t="s">
        <v>109</v>
      </c>
      <c r="F22" s="122"/>
      <c r="G22" s="56"/>
      <c r="H22" s="120" t="s">
        <v>112</v>
      </c>
      <c r="I22" s="122"/>
      <c r="J22" s="57"/>
      <c r="K22" s="51" t="s">
        <v>154</v>
      </c>
      <c r="L22" s="51" t="s">
        <v>155</v>
      </c>
      <c r="M22" s="124"/>
      <c r="N22" s="250"/>
      <c r="O22" s="251"/>
      <c r="P22" s="242" t="s">
        <v>28</v>
      </c>
      <c r="R22" s="260"/>
      <c r="S22" s="52">
        <f t="shared" si="0"/>
        <v>0</v>
      </c>
      <c r="T22" s="52">
        <f t="shared" si="1"/>
        <v>0</v>
      </c>
      <c r="U22" s="52">
        <f t="shared" si="2"/>
        <v>0</v>
      </c>
      <c r="V22" s="239">
        <f>SUM(S22:U26)</f>
        <v>0</v>
      </c>
      <c r="W22" s="53"/>
      <c r="X22" s="52">
        <f t="shared" si="3"/>
        <v>0</v>
      </c>
      <c r="Y22" s="52">
        <f t="shared" si="4"/>
        <v>0</v>
      </c>
      <c r="Z22" s="52">
        <f t="shared" si="5"/>
        <v>0</v>
      </c>
      <c r="AA22" s="262">
        <f>SUM(X22:Z26)</f>
        <v>0</v>
      </c>
      <c r="AB22" s="261"/>
      <c r="AH22" s="79"/>
    </row>
    <row r="23" spans="1:34" ht="33" customHeight="1" thickTop="1" thickBot="1" x14ac:dyDescent="0.3">
      <c r="A23" s="233"/>
      <c r="B23" s="121" t="s">
        <v>89</v>
      </c>
      <c r="C23" s="122"/>
      <c r="D23" s="56"/>
      <c r="E23" s="98" t="s">
        <v>110</v>
      </c>
      <c r="F23" s="122"/>
      <c r="G23" s="56"/>
      <c r="H23" s="97" t="s">
        <v>115</v>
      </c>
      <c r="I23" s="122"/>
      <c r="J23" s="57"/>
      <c r="K23" s="74">
        <f>AA22</f>
        <v>0</v>
      </c>
      <c r="L23" s="58">
        <f>V22</f>
        <v>0</v>
      </c>
      <c r="M23" s="124"/>
      <c r="N23" s="252"/>
      <c r="O23" s="253"/>
      <c r="P23" s="243"/>
      <c r="R23" s="260"/>
      <c r="S23" s="52">
        <f>IF(C23="Yes",1,0)</f>
        <v>0</v>
      </c>
      <c r="T23" s="52">
        <f t="shared" si="1"/>
        <v>0</v>
      </c>
      <c r="U23" s="52">
        <f>IF(I23="Yes",1,0)</f>
        <v>0</v>
      </c>
      <c r="V23" s="240"/>
      <c r="W23" s="53"/>
      <c r="X23" s="52">
        <f t="shared" si="3"/>
        <v>0</v>
      </c>
      <c r="Y23" s="52">
        <f t="shared" si="4"/>
        <v>0</v>
      </c>
      <c r="Z23" s="52">
        <f t="shared" si="5"/>
        <v>0</v>
      </c>
      <c r="AA23" s="262"/>
      <c r="AB23" s="261"/>
      <c r="AH23" s="79"/>
    </row>
    <row r="24" spans="1:34" ht="30" thickTop="1" thickBot="1" x14ac:dyDescent="0.3">
      <c r="A24" s="233"/>
      <c r="B24" s="121" t="s">
        <v>107</v>
      </c>
      <c r="C24" s="122"/>
      <c r="D24" s="56"/>
      <c r="E24" s="80"/>
      <c r="F24" s="73"/>
      <c r="G24" s="56"/>
      <c r="H24" s="72"/>
      <c r="I24" s="73"/>
      <c r="J24" s="57"/>
      <c r="K24" s="107"/>
      <c r="L24" s="105"/>
      <c r="M24" s="124"/>
      <c r="N24" s="252"/>
      <c r="O24" s="253"/>
      <c r="P24" s="243"/>
      <c r="R24" s="260"/>
      <c r="S24" s="52">
        <f t="shared" si="0"/>
        <v>0</v>
      </c>
      <c r="T24" s="52">
        <f t="shared" si="1"/>
        <v>0</v>
      </c>
      <c r="U24" s="52">
        <f t="shared" si="2"/>
        <v>0</v>
      </c>
      <c r="V24" s="240"/>
      <c r="W24" s="53"/>
      <c r="X24" s="52">
        <f t="shared" si="3"/>
        <v>0</v>
      </c>
      <c r="Y24" s="52">
        <f t="shared" si="4"/>
        <v>0</v>
      </c>
      <c r="Z24" s="52">
        <f t="shared" si="5"/>
        <v>0</v>
      </c>
      <c r="AA24" s="262"/>
      <c r="AB24" s="261"/>
      <c r="AH24" s="79"/>
    </row>
    <row r="25" spans="1:34" ht="30" thickTop="1" thickBot="1" x14ac:dyDescent="0.3">
      <c r="A25" s="233"/>
      <c r="B25" s="118" t="s">
        <v>125</v>
      </c>
      <c r="C25" s="122"/>
      <c r="D25" s="56"/>
      <c r="E25" s="75"/>
      <c r="F25" s="76"/>
      <c r="G25" s="56"/>
      <c r="H25" s="75"/>
      <c r="I25" s="76"/>
      <c r="J25" s="57"/>
      <c r="K25" s="108"/>
      <c r="L25" s="106"/>
      <c r="M25" s="124"/>
      <c r="N25" s="252"/>
      <c r="O25" s="253"/>
      <c r="P25" s="243"/>
      <c r="R25" s="260"/>
      <c r="S25" s="52">
        <f t="shared" si="0"/>
        <v>0</v>
      </c>
      <c r="T25" s="52">
        <f t="shared" si="1"/>
        <v>0</v>
      </c>
      <c r="U25" s="52">
        <f t="shared" si="2"/>
        <v>0</v>
      </c>
      <c r="V25" s="240"/>
      <c r="W25" s="53"/>
      <c r="X25" s="52">
        <f t="shared" si="3"/>
        <v>0</v>
      </c>
      <c r="Y25" s="52">
        <f t="shared" si="4"/>
        <v>0</v>
      </c>
      <c r="Z25" s="52">
        <f t="shared" si="5"/>
        <v>0</v>
      </c>
      <c r="AA25" s="262"/>
      <c r="AB25" s="261"/>
      <c r="AH25" s="79"/>
    </row>
    <row r="26" spans="1:34" ht="28.15" customHeight="1" thickTop="1" thickBot="1" x14ac:dyDescent="0.3">
      <c r="A26" s="233"/>
      <c r="B26" s="119" t="s">
        <v>17</v>
      </c>
      <c r="C26" s="122"/>
      <c r="D26" s="56"/>
      <c r="E26" s="77"/>
      <c r="F26" s="63"/>
      <c r="G26" s="56"/>
      <c r="H26" s="77"/>
      <c r="I26" s="63"/>
      <c r="J26" s="57"/>
      <c r="K26" s="102"/>
      <c r="L26" s="101"/>
      <c r="M26" s="124"/>
      <c r="N26" s="254"/>
      <c r="O26" s="255"/>
      <c r="P26" s="243"/>
      <c r="R26" s="260"/>
      <c r="S26" s="52">
        <f t="shared" si="0"/>
        <v>0</v>
      </c>
      <c r="T26" s="52">
        <f t="shared" si="1"/>
        <v>0</v>
      </c>
      <c r="U26" s="52">
        <f t="shared" si="2"/>
        <v>0</v>
      </c>
      <c r="V26" s="241"/>
      <c r="W26" s="53"/>
      <c r="X26" s="52">
        <f t="shared" si="3"/>
        <v>0</v>
      </c>
      <c r="Y26" s="52">
        <f t="shared" si="4"/>
        <v>0</v>
      </c>
      <c r="Z26" s="52">
        <f t="shared" si="5"/>
        <v>0</v>
      </c>
      <c r="AA26" s="262"/>
      <c r="AB26" s="261"/>
      <c r="AH26" s="79"/>
    </row>
    <row r="27" spans="1:34" ht="8.1" customHeight="1" thickTop="1" thickBot="1" x14ac:dyDescent="0.3">
      <c r="A27" s="65"/>
      <c r="B27" s="66"/>
      <c r="C27" s="67"/>
      <c r="D27" s="57"/>
      <c r="E27" s="66"/>
      <c r="F27" s="68"/>
      <c r="G27" s="57"/>
      <c r="H27" s="66"/>
      <c r="I27" s="68"/>
      <c r="J27" s="57"/>
      <c r="K27" s="69"/>
      <c r="L27" s="99"/>
      <c r="M27" s="70"/>
      <c r="N27" s="70"/>
      <c r="O27" s="70"/>
      <c r="P27" s="71"/>
      <c r="R27" s="260"/>
      <c r="S27" s="52"/>
      <c r="T27" s="52"/>
      <c r="U27" s="52"/>
      <c r="V27" s="52"/>
      <c r="W27" s="53"/>
      <c r="X27" s="52"/>
      <c r="Y27" s="52"/>
      <c r="Z27" s="52"/>
      <c r="AA27" s="52"/>
      <c r="AB27" s="39"/>
      <c r="AH27" s="79"/>
    </row>
    <row r="28" spans="1:34" ht="44.25" thickTop="1" thickBot="1" x14ac:dyDescent="0.3">
      <c r="A28" s="234" t="s">
        <v>90</v>
      </c>
      <c r="B28" s="118" t="s">
        <v>91</v>
      </c>
      <c r="C28" s="122"/>
      <c r="D28" s="56"/>
      <c r="E28" s="97" t="s">
        <v>111</v>
      </c>
      <c r="F28" s="122"/>
      <c r="G28" s="56"/>
      <c r="H28" s="120" t="s">
        <v>112</v>
      </c>
      <c r="I28" s="122"/>
      <c r="J28" s="57"/>
      <c r="K28" s="51" t="s">
        <v>154</v>
      </c>
      <c r="L28" s="51" t="s">
        <v>155</v>
      </c>
      <c r="M28" s="124"/>
      <c r="N28" s="250"/>
      <c r="O28" s="251"/>
      <c r="P28" s="242" t="s">
        <v>28</v>
      </c>
      <c r="R28" s="260"/>
      <c r="S28" s="52">
        <f t="shared" si="0"/>
        <v>0</v>
      </c>
      <c r="T28" s="52">
        <f t="shared" si="1"/>
        <v>0</v>
      </c>
      <c r="U28" s="52">
        <f t="shared" si="2"/>
        <v>0</v>
      </c>
      <c r="V28" s="239">
        <f>SUM(S28:U32)</f>
        <v>0</v>
      </c>
      <c r="W28" s="53"/>
      <c r="X28" s="52">
        <f t="shared" si="3"/>
        <v>0</v>
      </c>
      <c r="Y28" s="52">
        <f t="shared" si="4"/>
        <v>0</v>
      </c>
      <c r="Z28" s="52">
        <f t="shared" si="5"/>
        <v>0</v>
      </c>
      <c r="AA28" s="262">
        <f>SUM(X28:Z32)</f>
        <v>0</v>
      </c>
      <c r="AB28" s="261"/>
    </row>
    <row r="29" spans="1:34" ht="46.5" customHeight="1" thickTop="1" thickBot="1" x14ac:dyDescent="0.3">
      <c r="A29" s="235"/>
      <c r="B29" s="121" t="s">
        <v>127</v>
      </c>
      <c r="C29" s="122"/>
      <c r="D29" s="56"/>
      <c r="E29" s="72"/>
      <c r="F29" s="73"/>
      <c r="G29" s="56"/>
      <c r="H29" s="97" t="s">
        <v>115</v>
      </c>
      <c r="I29" s="122"/>
      <c r="J29" s="57"/>
      <c r="K29" s="58">
        <f>AA28</f>
        <v>0</v>
      </c>
      <c r="L29" s="58">
        <f>V28</f>
        <v>0</v>
      </c>
      <c r="M29" s="124"/>
      <c r="N29" s="252"/>
      <c r="O29" s="253"/>
      <c r="P29" s="243"/>
      <c r="R29" s="260"/>
      <c r="S29" s="52">
        <f t="shared" si="0"/>
        <v>0</v>
      </c>
      <c r="T29" s="52">
        <f t="shared" si="1"/>
        <v>0</v>
      </c>
      <c r="U29" s="52">
        <f t="shared" si="2"/>
        <v>0</v>
      </c>
      <c r="V29" s="240"/>
      <c r="W29" s="53"/>
      <c r="X29" s="52">
        <f t="shared" si="3"/>
        <v>0</v>
      </c>
      <c r="Y29" s="52">
        <f t="shared" si="4"/>
        <v>0</v>
      </c>
      <c r="Z29" s="52">
        <f t="shared" si="5"/>
        <v>0</v>
      </c>
      <c r="AA29" s="262"/>
      <c r="AB29" s="261"/>
    </row>
    <row r="30" spans="1:34" ht="30" thickTop="1" thickBot="1" x14ac:dyDescent="0.3">
      <c r="A30" s="235"/>
      <c r="B30" s="118" t="s">
        <v>100</v>
      </c>
      <c r="C30" s="122"/>
      <c r="D30" s="56"/>
      <c r="E30" s="75"/>
      <c r="F30" s="76"/>
      <c r="G30" s="56"/>
      <c r="H30" s="72"/>
      <c r="I30" s="73"/>
      <c r="J30" s="57"/>
      <c r="K30" s="220" t="s">
        <v>192</v>
      </c>
      <c r="L30" s="221"/>
      <c r="M30" s="124"/>
      <c r="N30" s="252"/>
      <c r="O30" s="253"/>
      <c r="P30" s="243"/>
      <c r="R30" s="260"/>
      <c r="S30" s="52">
        <f t="shared" si="0"/>
        <v>0</v>
      </c>
      <c r="T30" s="52">
        <f t="shared" si="1"/>
        <v>0</v>
      </c>
      <c r="U30" s="52">
        <f t="shared" si="2"/>
        <v>0</v>
      </c>
      <c r="V30" s="240"/>
      <c r="W30" s="53"/>
      <c r="X30" s="52">
        <f t="shared" si="3"/>
        <v>0</v>
      </c>
      <c r="Y30" s="52">
        <f t="shared" si="4"/>
        <v>0</v>
      </c>
      <c r="Z30" s="52">
        <f t="shared" si="5"/>
        <v>0</v>
      </c>
      <c r="AA30" s="262"/>
      <c r="AB30" s="261"/>
    </row>
    <row r="31" spans="1:34" ht="28.15" customHeight="1" thickTop="1" thickBot="1" x14ac:dyDescent="0.3">
      <c r="A31" s="235"/>
      <c r="B31" s="118" t="s">
        <v>92</v>
      </c>
      <c r="C31" s="122"/>
      <c r="D31" s="56"/>
      <c r="E31" s="75"/>
      <c r="F31" s="76"/>
      <c r="G31" s="56"/>
      <c r="H31" s="75"/>
      <c r="I31" s="76"/>
      <c r="J31" s="57"/>
      <c r="K31" s="222"/>
      <c r="L31" s="223"/>
      <c r="M31" s="124"/>
      <c r="N31" s="252"/>
      <c r="O31" s="253"/>
      <c r="P31" s="243"/>
      <c r="R31" s="260"/>
      <c r="S31" s="52">
        <f t="shared" si="0"/>
        <v>0</v>
      </c>
      <c r="T31" s="52">
        <f t="shared" si="1"/>
        <v>0</v>
      </c>
      <c r="U31" s="52">
        <f t="shared" si="2"/>
        <v>0</v>
      </c>
      <c r="V31" s="240"/>
      <c r="W31" s="53"/>
      <c r="X31" s="52">
        <f t="shared" si="3"/>
        <v>0</v>
      </c>
      <c r="Y31" s="52">
        <f t="shared" si="4"/>
        <v>0</v>
      </c>
      <c r="Z31" s="52">
        <f t="shared" si="5"/>
        <v>0</v>
      </c>
      <c r="AA31" s="262"/>
      <c r="AB31" s="261"/>
    </row>
    <row r="32" spans="1:34" ht="28.15" customHeight="1" thickTop="1" thickBot="1" x14ac:dyDescent="0.3">
      <c r="A32" s="235"/>
      <c r="B32" s="118" t="s">
        <v>93</v>
      </c>
      <c r="C32" s="122"/>
      <c r="D32" s="56"/>
      <c r="E32" s="81"/>
      <c r="F32" s="63"/>
      <c r="G32" s="56"/>
      <c r="H32" s="77"/>
      <c r="I32" s="63"/>
      <c r="J32" s="57"/>
      <c r="K32" s="224"/>
      <c r="L32" s="225"/>
      <c r="M32" s="124"/>
      <c r="N32" s="254"/>
      <c r="O32" s="255"/>
      <c r="P32" s="243"/>
      <c r="R32" s="260"/>
      <c r="S32" s="52">
        <f t="shared" si="0"/>
        <v>0</v>
      </c>
      <c r="T32" s="52">
        <f t="shared" si="1"/>
        <v>0</v>
      </c>
      <c r="U32" s="52">
        <f t="shared" si="2"/>
        <v>0</v>
      </c>
      <c r="V32" s="241"/>
      <c r="W32" s="53"/>
      <c r="X32" s="52">
        <f t="shared" si="3"/>
        <v>0</v>
      </c>
      <c r="Y32" s="52">
        <f t="shared" si="4"/>
        <v>0</v>
      </c>
      <c r="Z32" s="52">
        <f t="shared" si="5"/>
        <v>0</v>
      </c>
      <c r="AA32" s="262"/>
      <c r="AB32" s="261"/>
    </row>
    <row r="33" spans="1:28" ht="8.1" customHeight="1" thickTop="1" thickBot="1" x14ac:dyDescent="0.3">
      <c r="A33" s="65"/>
      <c r="B33" s="66"/>
      <c r="C33" s="67"/>
      <c r="D33" s="57"/>
      <c r="E33" s="66"/>
      <c r="F33" s="68"/>
      <c r="G33" s="57"/>
      <c r="H33" s="66"/>
      <c r="I33" s="68"/>
      <c r="J33" s="57"/>
      <c r="K33" s="69"/>
      <c r="L33" s="99"/>
      <c r="M33" s="70"/>
      <c r="N33" s="70"/>
      <c r="O33" s="70"/>
      <c r="P33" s="71"/>
      <c r="R33" s="260"/>
      <c r="S33" s="52"/>
      <c r="T33" s="52"/>
      <c r="U33" s="52"/>
      <c r="V33" s="52"/>
      <c r="W33" s="53"/>
      <c r="X33" s="52"/>
      <c r="Y33" s="52"/>
      <c r="Z33" s="52"/>
      <c r="AA33" s="52"/>
      <c r="AB33" s="39"/>
    </row>
    <row r="34" spans="1:28" ht="24.4" customHeight="1" thickTop="1" thickBot="1" x14ac:dyDescent="0.3">
      <c r="A34" s="236" t="s">
        <v>95</v>
      </c>
      <c r="B34" s="118" t="s">
        <v>94</v>
      </c>
      <c r="C34" s="122"/>
      <c r="D34" s="82"/>
      <c r="E34" s="98" t="s">
        <v>120</v>
      </c>
      <c r="F34" s="122"/>
      <c r="G34" s="82"/>
      <c r="H34" s="97" t="s">
        <v>18</v>
      </c>
      <c r="I34" s="122"/>
      <c r="J34" s="83"/>
      <c r="K34" s="51" t="s">
        <v>154</v>
      </c>
      <c r="L34" s="51" t="s">
        <v>155</v>
      </c>
      <c r="M34" s="124"/>
      <c r="N34" s="250"/>
      <c r="O34" s="251"/>
      <c r="P34" s="242" t="s">
        <v>86</v>
      </c>
      <c r="R34" s="260"/>
      <c r="S34" s="52">
        <f t="shared" si="0"/>
        <v>0</v>
      </c>
      <c r="T34" s="52">
        <f t="shared" si="1"/>
        <v>0</v>
      </c>
      <c r="U34" s="52">
        <f t="shared" si="2"/>
        <v>0</v>
      </c>
      <c r="V34" s="239">
        <f>SUM(S34:U39)</f>
        <v>0</v>
      </c>
      <c r="W34" s="53"/>
      <c r="X34" s="52">
        <f t="shared" si="3"/>
        <v>0</v>
      </c>
      <c r="Y34" s="52">
        <f t="shared" si="4"/>
        <v>0</v>
      </c>
      <c r="Z34" s="52">
        <f t="shared" si="5"/>
        <v>0</v>
      </c>
      <c r="AA34" s="262">
        <f>SUM(X34:Z39)</f>
        <v>0</v>
      </c>
      <c r="AB34" s="261"/>
    </row>
    <row r="35" spans="1:28" ht="31.5" customHeight="1" thickTop="1" thickBot="1" x14ac:dyDescent="0.3">
      <c r="A35" s="236"/>
      <c r="B35" s="118" t="s">
        <v>98</v>
      </c>
      <c r="C35" s="122"/>
      <c r="D35" s="82"/>
      <c r="E35" s="97" t="s">
        <v>121</v>
      </c>
      <c r="F35" s="122"/>
      <c r="G35" s="82"/>
      <c r="H35" s="97" t="s">
        <v>115</v>
      </c>
      <c r="I35" s="122"/>
      <c r="J35" s="83"/>
      <c r="K35" s="74">
        <f>AA34</f>
        <v>0</v>
      </c>
      <c r="L35" s="58">
        <f>V34</f>
        <v>0</v>
      </c>
      <c r="M35" s="124"/>
      <c r="N35" s="252"/>
      <c r="O35" s="253"/>
      <c r="P35" s="243"/>
      <c r="R35" s="260"/>
      <c r="S35" s="52">
        <f t="shared" si="0"/>
        <v>0</v>
      </c>
      <c r="T35" s="52">
        <f t="shared" si="1"/>
        <v>0</v>
      </c>
      <c r="U35" s="52">
        <f t="shared" si="2"/>
        <v>0</v>
      </c>
      <c r="V35" s="240"/>
      <c r="W35" s="53"/>
      <c r="X35" s="52">
        <f t="shared" si="3"/>
        <v>0</v>
      </c>
      <c r="Y35" s="52">
        <f t="shared" si="4"/>
        <v>0</v>
      </c>
      <c r="Z35" s="52">
        <f t="shared" si="5"/>
        <v>0</v>
      </c>
      <c r="AA35" s="262"/>
      <c r="AB35" s="261"/>
    </row>
    <row r="36" spans="1:28" ht="28.15" customHeight="1" thickTop="1" thickBot="1" x14ac:dyDescent="0.3">
      <c r="A36" s="236"/>
      <c r="B36" s="118" t="s">
        <v>96</v>
      </c>
      <c r="C36" s="122"/>
      <c r="D36" s="82"/>
      <c r="E36" s="98" t="s">
        <v>122</v>
      </c>
      <c r="F36" s="122"/>
      <c r="G36" s="82"/>
      <c r="H36" s="72"/>
      <c r="I36" s="73"/>
      <c r="J36" s="83"/>
      <c r="K36" s="220" t="s">
        <v>193</v>
      </c>
      <c r="L36" s="221"/>
      <c r="M36" s="124"/>
      <c r="N36" s="252"/>
      <c r="O36" s="253"/>
      <c r="P36" s="243"/>
      <c r="R36" s="260"/>
      <c r="S36" s="52">
        <f t="shared" si="0"/>
        <v>0</v>
      </c>
      <c r="T36" s="52">
        <f t="shared" si="1"/>
        <v>0</v>
      </c>
      <c r="U36" s="52">
        <f t="shared" si="2"/>
        <v>0</v>
      </c>
      <c r="V36" s="240"/>
      <c r="W36" s="53"/>
      <c r="X36" s="52">
        <f t="shared" si="3"/>
        <v>0</v>
      </c>
      <c r="Y36" s="52">
        <f t="shared" si="4"/>
        <v>0</v>
      </c>
      <c r="Z36" s="52">
        <f t="shared" si="5"/>
        <v>0</v>
      </c>
      <c r="AA36" s="262"/>
      <c r="AB36" s="261"/>
    </row>
    <row r="37" spans="1:28" ht="28.15" customHeight="1" thickTop="1" thickBot="1" x14ac:dyDescent="0.3">
      <c r="A37" s="236"/>
      <c r="B37" s="118" t="s">
        <v>20</v>
      </c>
      <c r="C37" s="122"/>
      <c r="D37" s="82"/>
      <c r="E37" s="97" t="s">
        <v>123</v>
      </c>
      <c r="F37" s="122"/>
      <c r="G37" s="82"/>
      <c r="H37" s="75"/>
      <c r="I37" s="76"/>
      <c r="J37" s="83"/>
      <c r="K37" s="222"/>
      <c r="L37" s="223"/>
      <c r="M37" s="124"/>
      <c r="N37" s="252"/>
      <c r="O37" s="253"/>
      <c r="P37" s="243"/>
      <c r="R37" s="260"/>
      <c r="S37" s="52">
        <f t="shared" si="0"/>
        <v>0</v>
      </c>
      <c r="T37" s="52">
        <f t="shared" si="1"/>
        <v>0</v>
      </c>
      <c r="U37" s="52">
        <f t="shared" si="2"/>
        <v>0</v>
      </c>
      <c r="V37" s="240"/>
      <c r="W37" s="53"/>
      <c r="X37" s="52">
        <f t="shared" si="3"/>
        <v>0</v>
      </c>
      <c r="Y37" s="52">
        <f t="shared" si="4"/>
        <v>0</v>
      </c>
      <c r="Z37" s="52">
        <f t="shared" si="5"/>
        <v>0</v>
      </c>
      <c r="AA37" s="262"/>
      <c r="AB37" s="261"/>
    </row>
    <row r="38" spans="1:28" ht="28.15" customHeight="1" thickTop="1" thickBot="1" x14ac:dyDescent="0.3">
      <c r="A38" s="236"/>
      <c r="B38" s="118" t="s">
        <v>19</v>
      </c>
      <c r="C38" s="122"/>
      <c r="D38" s="82"/>
      <c r="E38" s="97" t="s">
        <v>21</v>
      </c>
      <c r="F38" s="122"/>
      <c r="G38" s="82"/>
      <c r="H38" s="75"/>
      <c r="I38" s="76"/>
      <c r="J38" s="83"/>
      <c r="K38" s="224"/>
      <c r="L38" s="225"/>
      <c r="M38" s="124"/>
      <c r="N38" s="252"/>
      <c r="O38" s="253"/>
      <c r="P38" s="243"/>
      <c r="R38" s="260"/>
      <c r="S38" s="52">
        <f t="shared" si="0"/>
        <v>0</v>
      </c>
      <c r="T38" s="52">
        <f t="shared" si="1"/>
        <v>0</v>
      </c>
      <c r="U38" s="52">
        <f t="shared" si="2"/>
        <v>0</v>
      </c>
      <c r="V38" s="240"/>
      <c r="W38" s="53"/>
      <c r="X38" s="52">
        <f t="shared" si="3"/>
        <v>0</v>
      </c>
      <c r="Y38" s="52">
        <f t="shared" si="4"/>
        <v>0</v>
      </c>
      <c r="Z38" s="52">
        <f t="shared" si="5"/>
        <v>0</v>
      </c>
      <c r="AA38" s="262"/>
      <c r="AB38" s="261"/>
    </row>
    <row r="39" spans="1:28" ht="16.5" thickTop="1" thickBot="1" x14ac:dyDescent="0.3">
      <c r="A39" s="236"/>
      <c r="B39" s="118" t="s">
        <v>99</v>
      </c>
      <c r="C39" s="122"/>
      <c r="D39" s="82"/>
      <c r="E39" s="62"/>
      <c r="F39" s="64"/>
      <c r="G39" s="82"/>
      <c r="H39" s="77"/>
      <c r="I39" s="63"/>
      <c r="J39" s="83"/>
      <c r="K39" s="102"/>
      <c r="L39" s="101"/>
      <c r="M39" s="124"/>
      <c r="N39" s="254"/>
      <c r="O39" s="255"/>
      <c r="P39" s="243"/>
      <c r="R39" s="260"/>
      <c r="S39" s="52">
        <f t="shared" si="0"/>
        <v>0</v>
      </c>
      <c r="T39" s="52">
        <f t="shared" si="1"/>
        <v>0</v>
      </c>
      <c r="U39" s="52">
        <f t="shared" si="2"/>
        <v>0</v>
      </c>
      <c r="V39" s="241"/>
      <c r="W39" s="53"/>
      <c r="X39" s="52">
        <f t="shared" si="3"/>
        <v>0</v>
      </c>
      <c r="Y39" s="52">
        <f t="shared" si="4"/>
        <v>0</v>
      </c>
      <c r="Z39" s="52">
        <f t="shared" si="5"/>
        <v>0</v>
      </c>
      <c r="AA39" s="262"/>
      <c r="AB39" s="261"/>
    </row>
    <row r="40" spans="1:28" ht="8.1" customHeight="1" thickTop="1" thickBot="1" x14ac:dyDescent="0.3">
      <c r="A40" s="65"/>
      <c r="B40" s="66"/>
      <c r="C40" s="84"/>
      <c r="D40" s="83"/>
      <c r="E40" s="66"/>
      <c r="F40" s="85"/>
      <c r="G40" s="83"/>
      <c r="H40" s="66"/>
      <c r="I40" s="68"/>
      <c r="J40" s="83"/>
      <c r="K40" s="69"/>
      <c r="L40" s="99"/>
      <c r="M40" s="70"/>
      <c r="N40" s="70"/>
      <c r="O40" s="70"/>
      <c r="P40" s="71"/>
      <c r="R40" s="260"/>
      <c r="S40" s="52"/>
      <c r="T40" s="52"/>
      <c r="U40" s="52"/>
      <c r="V40" s="52"/>
      <c r="W40" s="53"/>
      <c r="X40" s="52"/>
      <c r="Y40" s="52"/>
      <c r="Z40" s="52"/>
      <c r="AA40" s="52"/>
      <c r="AB40" s="39"/>
    </row>
    <row r="41" spans="1:28" ht="30" thickTop="1" thickBot="1" x14ac:dyDescent="0.3">
      <c r="A41" s="237" t="s">
        <v>3</v>
      </c>
      <c r="B41" s="118" t="s">
        <v>22</v>
      </c>
      <c r="C41" s="122"/>
      <c r="D41" s="86"/>
      <c r="E41" s="97" t="s">
        <v>124</v>
      </c>
      <c r="F41" s="122"/>
      <c r="G41" s="87"/>
      <c r="H41" s="120" t="s">
        <v>118</v>
      </c>
      <c r="I41" s="122"/>
      <c r="J41" s="88"/>
      <c r="K41" s="51" t="s">
        <v>154</v>
      </c>
      <c r="L41" s="51" t="s">
        <v>155</v>
      </c>
      <c r="M41" s="124"/>
      <c r="N41" s="250"/>
      <c r="O41" s="251"/>
      <c r="P41" s="242" t="s">
        <v>12</v>
      </c>
      <c r="R41" s="260"/>
      <c r="S41" s="52">
        <f>IF(C41="Yes",1,0)</f>
        <v>0</v>
      </c>
      <c r="T41" s="52">
        <f t="shared" si="1"/>
        <v>0</v>
      </c>
      <c r="U41" s="52">
        <f>IF(I41="Yes",1,0)</f>
        <v>0</v>
      </c>
      <c r="V41" s="239">
        <f>SUM(S41:U49)</f>
        <v>0</v>
      </c>
      <c r="W41" s="53"/>
      <c r="X41" s="52">
        <f t="shared" si="3"/>
        <v>0</v>
      </c>
      <c r="Y41" s="52">
        <f t="shared" si="4"/>
        <v>0</v>
      </c>
      <c r="Z41" s="52">
        <f t="shared" si="5"/>
        <v>0</v>
      </c>
      <c r="AA41" s="262">
        <f>SUM(X41:Z49)</f>
        <v>0</v>
      </c>
      <c r="AB41" s="261"/>
    </row>
    <row r="42" spans="1:28" ht="31.5" customHeight="1" thickTop="1" thickBot="1" x14ac:dyDescent="0.3">
      <c r="A42" s="237"/>
      <c r="B42" s="118" t="s">
        <v>24</v>
      </c>
      <c r="C42" s="122"/>
      <c r="D42" s="56"/>
      <c r="E42" s="118" t="s">
        <v>27</v>
      </c>
      <c r="F42" s="122"/>
      <c r="G42" s="87"/>
      <c r="H42" s="97" t="s">
        <v>115</v>
      </c>
      <c r="I42" s="122"/>
      <c r="J42" s="88"/>
      <c r="K42" s="74">
        <f>AA41</f>
        <v>0</v>
      </c>
      <c r="L42" s="58">
        <f>V41</f>
        <v>0</v>
      </c>
      <c r="M42" s="124"/>
      <c r="N42" s="252"/>
      <c r="O42" s="253"/>
      <c r="P42" s="243"/>
      <c r="R42" s="260"/>
      <c r="S42" s="52">
        <f t="shared" ref="S42:S49" si="6">IF(C42="Yes",1,0)</f>
        <v>0</v>
      </c>
      <c r="T42" s="52">
        <f t="shared" si="1"/>
        <v>0</v>
      </c>
      <c r="U42" s="52">
        <f t="shared" ref="U42:U49" si="7">IF(I42="Yes",1,0)</f>
        <v>0</v>
      </c>
      <c r="V42" s="240"/>
      <c r="W42" s="53"/>
      <c r="X42" s="52">
        <f t="shared" si="3"/>
        <v>0</v>
      </c>
      <c r="Y42" s="52">
        <f t="shared" si="4"/>
        <v>0</v>
      </c>
      <c r="Z42" s="52">
        <f t="shared" si="5"/>
        <v>0</v>
      </c>
      <c r="AA42" s="262"/>
      <c r="AB42" s="261"/>
    </row>
    <row r="43" spans="1:28" ht="33" customHeight="1" thickTop="1" thickBot="1" x14ac:dyDescent="0.3">
      <c r="A43" s="237"/>
      <c r="B43" s="118" t="s">
        <v>119</v>
      </c>
      <c r="C43" s="122"/>
      <c r="D43" s="56"/>
      <c r="E43" s="89"/>
      <c r="F43" s="73"/>
      <c r="G43" s="56"/>
      <c r="H43" s="72"/>
      <c r="I43" s="73"/>
      <c r="J43" s="57"/>
      <c r="K43" s="107"/>
      <c r="L43" s="105"/>
      <c r="M43" s="124"/>
      <c r="N43" s="252"/>
      <c r="O43" s="253"/>
      <c r="P43" s="243"/>
      <c r="R43" s="260"/>
      <c r="S43" s="52">
        <f t="shared" si="6"/>
        <v>0</v>
      </c>
      <c r="T43" s="52">
        <f t="shared" si="1"/>
        <v>0</v>
      </c>
      <c r="U43" s="52">
        <f t="shared" si="7"/>
        <v>0</v>
      </c>
      <c r="V43" s="240"/>
      <c r="W43" s="53"/>
      <c r="X43" s="52">
        <f t="shared" si="3"/>
        <v>0</v>
      </c>
      <c r="Y43" s="52">
        <f t="shared" si="4"/>
        <v>0</v>
      </c>
      <c r="Z43" s="52">
        <f t="shared" si="5"/>
        <v>0</v>
      </c>
      <c r="AA43" s="262"/>
      <c r="AB43" s="261"/>
    </row>
    <row r="44" spans="1:28" ht="28.15" customHeight="1" thickTop="1" thickBot="1" x14ac:dyDescent="0.3">
      <c r="A44" s="237"/>
      <c r="B44" s="118" t="s">
        <v>23</v>
      </c>
      <c r="C44" s="122"/>
      <c r="D44" s="56"/>
      <c r="E44" s="75"/>
      <c r="F44" s="76"/>
      <c r="G44" s="56"/>
      <c r="H44" s="75"/>
      <c r="I44" s="76"/>
      <c r="J44" s="57"/>
      <c r="K44" s="108"/>
      <c r="L44" s="106"/>
      <c r="M44" s="124"/>
      <c r="N44" s="252"/>
      <c r="O44" s="253"/>
      <c r="P44" s="243"/>
      <c r="R44" s="260"/>
      <c r="S44" s="52">
        <f t="shared" si="6"/>
        <v>0</v>
      </c>
      <c r="T44" s="52">
        <f t="shared" si="1"/>
        <v>0</v>
      </c>
      <c r="U44" s="52">
        <f t="shared" si="7"/>
        <v>0</v>
      </c>
      <c r="V44" s="240"/>
      <c r="W44" s="53"/>
      <c r="X44" s="52">
        <f t="shared" si="3"/>
        <v>0</v>
      </c>
      <c r="Y44" s="52">
        <f t="shared" si="4"/>
        <v>0</v>
      </c>
      <c r="Z44" s="52">
        <f t="shared" si="5"/>
        <v>0</v>
      </c>
      <c r="AA44" s="262"/>
      <c r="AB44" s="261"/>
    </row>
    <row r="45" spans="1:28" ht="28.15" customHeight="1" thickTop="1" thickBot="1" x14ac:dyDescent="0.3">
      <c r="A45" s="237"/>
      <c r="B45" s="118" t="s">
        <v>217</v>
      </c>
      <c r="C45" s="122"/>
      <c r="D45" s="56"/>
      <c r="E45" s="75"/>
      <c r="F45" s="76"/>
      <c r="G45" s="56"/>
      <c r="H45" s="75"/>
      <c r="I45" s="76"/>
      <c r="J45" s="57"/>
      <c r="K45" s="110"/>
      <c r="L45" s="111"/>
      <c r="M45" s="124"/>
      <c r="N45" s="252"/>
      <c r="O45" s="253"/>
      <c r="P45" s="243"/>
      <c r="R45" s="260"/>
      <c r="S45" s="52">
        <f t="shared" si="6"/>
        <v>0</v>
      </c>
      <c r="T45" s="52">
        <f t="shared" si="1"/>
        <v>0</v>
      </c>
      <c r="U45" s="52">
        <f t="shared" si="7"/>
        <v>0</v>
      </c>
      <c r="V45" s="240"/>
      <c r="W45" s="53"/>
      <c r="X45" s="52">
        <f t="shared" si="3"/>
        <v>0</v>
      </c>
      <c r="Y45" s="52">
        <f t="shared" si="4"/>
        <v>0</v>
      </c>
      <c r="Z45" s="52">
        <f t="shared" si="5"/>
        <v>0</v>
      </c>
      <c r="AA45" s="262"/>
      <c r="AB45" s="261"/>
    </row>
    <row r="46" spans="1:28" ht="28.15" customHeight="1" thickTop="1" thickBot="1" x14ac:dyDescent="0.3">
      <c r="A46" s="237"/>
      <c r="B46" s="118" t="s">
        <v>105</v>
      </c>
      <c r="C46" s="122"/>
      <c r="D46" s="56"/>
      <c r="E46" s="75"/>
      <c r="F46" s="76"/>
      <c r="G46" s="56"/>
      <c r="H46" s="75"/>
      <c r="I46" s="76"/>
      <c r="J46" s="57"/>
      <c r="K46" s="110"/>
      <c r="L46" s="111"/>
      <c r="M46" s="124"/>
      <c r="N46" s="252"/>
      <c r="O46" s="253"/>
      <c r="P46" s="243"/>
      <c r="R46" s="260"/>
      <c r="S46" s="52">
        <f t="shared" si="6"/>
        <v>0</v>
      </c>
      <c r="T46" s="52">
        <f t="shared" si="1"/>
        <v>0</v>
      </c>
      <c r="U46" s="52">
        <f t="shared" si="7"/>
        <v>0</v>
      </c>
      <c r="V46" s="240"/>
      <c r="W46" s="53"/>
      <c r="X46" s="52">
        <f t="shared" si="3"/>
        <v>0</v>
      </c>
      <c r="Y46" s="52">
        <f t="shared" si="4"/>
        <v>0</v>
      </c>
      <c r="Z46" s="52">
        <f t="shared" si="5"/>
        <v>0</v>
      </c>
      <c r="AA46" s="262"/>
      <c r="AB46" s="261"/>
    </row>
    <row r="47" spans="1:28" ht="30.75" customHeight="1" thickTop="1" thickBot="1" x14ac:dyDescent="0.3">
      <c r="A47" s="237"/>
      <c r="B47" s="118" t="s">
        <v>183</v>
      </c>
      <c r="C47" s="122"/>
      <c r="D47" s="56"/>
      <c r="E47" s="75"/>
      <c r="F47" s="76"/>
      <c r="G47" s="56"/>
      <c r="H47" s="75"/>
      <c r="I47" s="76"/>
      <c r="J47" s="57"/>
      <c r="K47" s="110"/>
      <c r="L47" s="111"/>
      <c r="M47" s="124"/>
      <c r="N47" s="252"/>
      <c r="O47" s="253"/>
      <c r="P47" s="243"/>
      <c r="R47" s="260"/>
      <c r="S47" s="52">
        <f t="shared" si="6"/>
        <v>0</v>
      </c>
      <c r="T47" s="52">
        <f t="shared" si="1"/>
        <v>0</v>
      </c>
      <c r="U47" s="52">
        <f t="shared" si="7"/>
        <v>0</v>
      </c>
      <c r="V47" s="240"/>
      <c r="W47" s="53"/>
      <c r="X47" s="52">
        <f t="shared" si="3"/>
        <v>0</v>
      </c>
      <c r="Y47" s="52">
        <f t="shared" si="4"/>
        <v>0</v>
      </c>
      <c r="Z47" s="52">
        <f t="shared" si="5"/>
        <v>0</v>
      </c>
      <c r="AA47" s="262"/>
      <c r="AB47" s="261"/>
    </row>
    <row r="48" spans="1:28" ht="28.15" customHeight="1" thickTop="1" thickBot="1" x14ac:dyDescent="0.3">
      <c r="A48" s="237"/>
      <c r="B48" s="118" t="s">
        <v>25</v>
      </c>
      <c r="C48" s="122"/>
      <c r="D48" s="82"/>
      <c r="E48" s="75"/>
      <c r="F48" s="76"/>
      <c r="G48" s="82"/>
      <c r="H48" s="75"/>
      <c r="I48" s="76"/>
      <c r="J48" s="83"/>
      <c r="K48" s="110"/>
      <c r="L48" s="111"/>
      <c r="M48" s="124"/>
      <c r="N48" s="252"/>
      <c r="O48" s="253"/>
      <c r="P48" s="243"/>
      <c r="R48" s="260"/>
      <c r="S48" s="52">
        <f t="shared" si="6"/>
        <v>0</v>
      </c>
      <c r="T48" s="52">
        <f t="shared" si="1"/>
        <v>0</v>
      </c>
      <c r="U48" s="52">
        <f t="shared" si="7"/>
        <v>0</v>
      </c>
      <c r="V48" s="240"/>
      <c r="W48" s="53"/>
      <c r="X48" s="52">
        <f t="shared" si="3"/>
        <v>0</v>
      </c>
      <c r="Y48" s="52">
        <f t="shared" si="4"/>
        <v>0</v>
      </c>
      <c r="Z48" s="52">
        <f t="shared" si="5"/>
        <v>0</v>
      </c>
      <c r="AA48" s="262"/>
      <c r="AB48" s="261"/>
    </row>
    <row r="49" spans="1:37" ht="28.15" customHeight="1" thickTop="1" thickBot="1" x14ac:dyDescent="0.3">
      <c r="A49" s="237"/>
      <c r="B49" s="118" t="s">
        <v>26</v>
      </c>
      <c r="C49" s="122"/>
      <c r="D49" s="82"/>
      <c r="E49" s="77"/>
      <c r="F49" s="63"/>
      <c r="G49" s="82"/>
      <c r="H49" s="77"/>
      <c r="I49" s="63"/>
      <c r="J49" s="83"/>
      <c r="K49" s="102"/>
      <c r="L49" s="101"/>
      <c r="M49" s="124"/>
      <c r="N49" s="252"/>
      <c r="O49" s="253"/>
      <c r="P49" s="243"/>
      <c r="R49" s="260"/>
      <c r="S49" s="52">
        <f t="shared" si="6"/>
        <v>0</v>
      </c>
      <c r="T49" s="52">
        <f t="shared" si="1"/>
        <v>0</v>
      </c>
      <c r="U49" s="52">
        <f t="shared" si="7"/>
        <v>0</v>
      </c>
      <c r="V49" s="240"/>
      <c r="W49" s="53"/>
      <c r="X49" s="52">
        <f t="shared" si="3"/>
        <v>0</v>
      </c>
      <c r="Y49" s="52">
        <f t="shared" si="4"/>
        <v>0</v>
      </c>
      <c r="Z49" s="52">
        <f t="shared" si="5"/>
        <v>0</v>
      </c>
      <c r="AA49" s="262"/>
      <c r="AB49" s="261"/>
    </row>
    <row r="50" spans="1:37" ht="8.1" customHeight="1" thickTop="1" thickBot="1" x14ac:dyDescent="0.3">
      <c r="A50" s="65"/>
      <c r="B50" s="57"/>
      <c r="C50" s="90"/>
      <c r="D50" s="83"/>
      <c r="E50" s="57"/>
      <c r="F50" s="91"/>
      <c r="G50" s="83"/>
      <c r="H50" s="57"/>
      <c r="I50" s="68"/>
      <c r="J50" s="83"/>
      <c r="K50" s="69"/>
      <c r="L50" s="99"/>
      <c r="M50" s="92"/>
      <c r="N50" s="92"/>
      <c r="O50" s="92"/>
      <c r="P50" s="71"/>
      <c r="R50" s="47"/>
      <c r="S50" s="45"/>
      <c r="T50" s="45"/>
      <c r="U50" s="45"/>
      <c r="V50" s="45"/>
      <c r="W50" s="45"/>
      <c r="X50" s="52"/>
      <c r="Y50" s="52"/>
      <c r="Z50" s="52"/>
      <c r="AA50" s="52"/>
      <c r="AB50" s="39"/>
    </row>
    <row r="51" spans="1:37" ht="28.35" customHeight="1" thickTop="1" thickBot="1" x14ac:dyDescent="0.3">
      <c r="A51" s="237" t="s">
        <v>79</v>
      </c>
      <c r="B51" s="212" t="s">
        <v>84</v>
      </c>
      <c r="C51" s="213"/>
      <c r="D51" s="213"/>
      <c r="E51" s="213"/>
      <c r="F51" s="213"/>
      <c r="G51" s="213"/>
      <c r="H51" s="214"/>
      <c r="I51" s="122"/>
      <c r="J51" s="88"/>
      <c r="K51" s="51" t="s">
        <v>154</v>
      </c>
      <c r="L51" s="51" t="s">
        <v>155</v>
      </c>
      <c r="M51" s="124"/>
      <c r="N51" s="250"/>
      <c r="O51" s="251"/>
      <c r="P51" s="244" t="s">
        <v>130</v>
      </c>
      <c r="S51" s="52"/>
      <c r="T51" s="52"/>
      <c r="U51" s="52">
        <f>IF(I51="Yes",1,0)</f>
        <v>0</v>
      </c>
      <c r="V51" s="239">
        <f>SUM(S51:U62)</f>
        <v>0</v>
      </c>
      <c r="W51" s="45"/>
      <c r="X51" s="52"/>
      <c r="Y51" s="52"/>
      <c r="Z51" s="52">
        <f t="shared" si="5"/>
        <v>0</v>
      </c>
      <c r="AA51" s="262">
        <f>SUM(X51:Z62)</f>
        <v>0</v>
      </c>
    </row>
    <row r="52" spans="1:37" ht="28.35" customHeight="1" thickTop="1" thickBot="1" x14ac:dyDescent="0.3">
      <c r="A52" s="237"/>
      <c r="B52" s="212" t="s">
        <v>82</v>
      </c>
      <c r="C52" s="213"/>
      <c r="D52" s="213"/>
      <c r="E52" s="213"/>
      <c r="F52" s="213"/>
      <c r="G52" s="213"/>
      <c r="H52" s="214"/>
      <c r="I52" s="122"/>
      <c r="J52" s="88"/>
      <c r="K52" s="74">
        <f>AA51</f>
        <v>0</v>
      </c>
      <c r="L52" s="58">
        <f>V51</f>
        <v>0</v>
      </c>
      <c r="M52" s="124"/>
      <c r="N52" s="252"/>
      <c r="O52" s="253"/>
      <c r="P52" s="245"/>
      <c r="S52" s="52"/>
      <c r="T52" s="52"/>
      <c r="U52" s="52">
        <f t="shared" ref="U52:U62" si="8">IF(I52="Yes",1,0)</f>
        <v>0</v>
      </c>
      <c r="V52" s="240"/>
      <c r="W52" s="45"/>
      <c r="X52" s="52"/>
      <c r="Y52" s="52"/>
      <c r="Z52" s="52">
        <f t="shared" si="5"/>
        <v>0</v>
      </c>
      <c r="AA52" s="262"/>
    </row>
    <row r="53" spans="1:37" ht="28.35" customHeight="1" thickTop="1" thickBot="1" x14ac:dyDescent="0.3">
      <c r="A53" s="237"/>
      <c r="B53" s="212" t="s">
        <v>104</v>
      </c>
      <c r="C53" s="213"/>
      <c r="D53" s="213"/>
      <c r="E53" s="213"/>
      <c r="F53" s="213"/>
      <c r="G53" s="213"/>
      <c r="H53" s="214"/>
      <c r="I53" s="122"/>
      <c r="J53" s="57"/>
      <c r="K53" s="107"/>
      <c r="L53" s="105"/>
      <c r="M53" s="124"/>
      <c r="N53" s="252"/>
      <c r="O53" s="253"/>
      <c r="P53" s="245"/>
      <c r="S53" s="52"/>
      <c r="T53" s="52"/>
      <c r="U53" s="52">
        <f t="shared" si="8"/>
        <v>0</v>
      </c>
      <c r="V53" s="240"/>
      <c r="W53" s="45"/>
      <c r="X53" s="52"/>
      <c r="Y53" s="52"/>
      <c r="Z53" s="52">
        <f t="shared" si="5"/>
        <v>0</v>
      </c>
      <c r="AA53" s="262"/>
      <c r="AK53" s="93"/>
    </row>
    <row r="54" spans="1:37" ht="28.35" customHeight="1" thickTop="1" thickBot="1" x14ac:dyDescent="0.3">
      <c r="A54" s="237"/>
      <c r="B54" s="212" t="s">
        <v>102</v>
      </c>
      <c r="C54" s="213"/>
      <c r="D54" s="213"/>
      <c r="E54" s="213"/>
      <c r="F54" s="213"/>
      <c r="G54" s="213"/>
      <c r="H54" s="214"/>
      <c r="I54" s="122"/>
      <c r="J54" s="57"/>
      <c r="K54" s="108"/>
      <c r="L54" s="106"/>
      <c r="M54" s="124"/>
      <c r="N54" s="252"/>
      <c r="O54" s="253"/>
      <c r="P54" s="245"/>
      <c r="S54" s="52"/>
      <c r="T54" s="52"/>
      <c r="U54" s="52">
        <f t="shared" si="8"/>
        <v>0</v>
      </c>
      <c r="V54" s="240"/>
      <c r="W54" s="45"/>
      <c r="X54" s="52"/>
      <c r="Y54" s="52"/>
      <c r="Z54" s="52">
        <f t="shared" si="5"/>
        <v>0</v>
      </c>
      <c r="AA54" s="262"/>
    </row>
    <row r="55" spans="1:37" ht="28.35" customHeight="1" thickTop="1" thickBot="1" x14ac:dyDescent="0.3">
      <c r="A55" s="237"/>
      <c r="B55" s="212" t="s">
        <v>81</v>
      </c>
      <c r="C55" s="213"/>
      <c r="D55" s="213"/>
      <c r="E55" s="213"/>
      <c r="F55" s="213"/>
      <c r="G55" s="213"/>
      <c r="H55" s="214"/>
      <c r="I55" s="122"/>
      <c r="J55" s="57"/>
      <c r="K55" s="110"/>
      <c r="L55" s="111"/>
      <c r="M55" s="124"/>
      <c r="N55" s="252"/>
      <c r="O55" s="253"/>
      <c r="P55" s="245"/>
      <c r="S55" s="52"/>
      <c r="T55" s="52"/>
      <c r="U55" s="52">
        <f t="shared" si="8"/>
        <v>0</v>
      </c>
      <c r="V55" s="240"/>
      <c r="W55" s="45"/>
      <c r="X55" s="52"/>
      <c r="Y55" s="52"/>
      <c r="Z55" s="52">
        <f t="shared" si="5"/>
        <v>0</v>
      </c>
      <c r="AA55" s="262"/>
    </row>
    <row r="56" spans="1:37" ht="28.35" customHeight="1" thickTop="1" thickBot="1" x14ac:dyDescent="0.3">
      <c r="A56" s="237"/>
      <c r="B56" s="212" t="s">
        <v>101</v>
      </c>
      <c r="C56" s="213"/>
      <c r="D56" s="213"/>
      <c r="E56" s="213"/>
      <c r="F56" s="213"/>
      <c r="G56" s="213"/>
      <c r="H56" s="214"/>
      <c r="I56" s="122"/>
      <c r="J56" s="83"/>
      <c r="K56" s="110"/>
      <c r="L56" s="111"/>
      <c r="M56" s="124"/>
      <c r="N56" s="252"/>
      <c r="O56" s="253"/>
      <c r="P56" s="245"/>
      <c r="S56" s="52"/>
      <c r="T56" s="52"/>
      <c r="U56" s="52">
        <f t="shared" si="8"/>
        <v>0</v>
      </c>
      <c r="V56" s="240"/>
      <c r="W56" s="45"/>
      <c r="X56" s="52"/>
      <c r="Y56" s="52"/>
      <c r="Z56" s="52">
        <f t="shared" si="5"/>
        <v>0</v>
      </c>
      <c r="AA56" s="262"/>
    </row>
    <row r="57" spans="1:37" ht="28.35" customHeight="1" thickTop="1" thickBot="1" x14ac:dyDescent="0.3">
      <c r="A57" s="237"/>
      <c r="B57" s="215" t="s">
        <v>80</v>
      </c>
      <c r="C57" s="216"/>
      <c r="D57" s="216"/>
      <c r="E57" s="216"/>
      <c r="F57" s="216"/>
      <c r="G57" s="216"/>
      <c r="H57" s="217"/>
      <c r="I57" s="122"/>
      <c r="J57" s="83"/>
      <c r="K57" s="110"/>
      <c r="L57" s="111"/>
      <c r="M57" s="124"/>
      <c r="N57" s="252"/>
      <c r="O57" s="253"/>
      <c r="P57" s="248" t="s">
        <v>129</v>
      </c>
      <c r="S57" s="52"/>
      <c r="T57" s="52"/>
      <c r="U57" s="52">
        <f t="shared" si="8"/>
        <v>0</v>
      </c>
      <c r="V57" s="240"/>
      <c r="W57" s="45"/>
      <c r="X57" s="52"/>
      <c r="Y57" s="52"/>
      <c r="Z57" s="52">
        <f t="shared" si="5"/>
        <v>0</v>
      </c>
      <c r="AA57" s="262"/>
    </row>
    <row r="58" spans="1:37" ht="28.35" customHeight="1" thickTop="1" thickBot="1" x14ac:dyDescent="0.3">
      <c r="A58" s="237"/>
      <c r="B58" s="212" t="s">
        <v>83</v>
      </c>
      <c r="C58" s="213"/>
      <c r="D58" s="213"/>
      <c r="E58" s="213"/>
      <c r="F58" s="213"/>
      <c r="G58" s="213"/>
      <c r="H58" s="214"/>
      <c r="I58" s="122"/>
      <c r="J58" s="83"/>
      <c r="K58" s="110"/>
      <c r="L58" s="111"/>
      <c r="M58" s="126"/>
      <c r="N58" s="252"/>
      <c r="O58" s="253"/>
      <c r="P58" s="248"/>
      <c r="S58" s="52"/>
      <c r="T58" s="52"/>
      <c r="U58" s="52">
        <f t="shared" si="8"/>
        <v>0</v>
      </c>
      <c r="V58" s="240"/>
      <c r="W58" s="45"/>
      <c r="X58" s="52"/>
      <c r="Y58" s="52"/>
      <c r="Z58" s="52">
        <f t="shared" si="5"/>
        <v>0</v>
      </c>
      <c r="AA58" s="262"/>
    </row>
    <row r="59" spans="1:37" ht="28.35" customHeight="1" thickTop="1" thickBot="1" x14ac:dyDescent="0.3">
      <c r="A59" s="237"/>
      <c r="B59" s="209" t="s">
        <v>103</v>
      </c>
      <c r="C59" s="210"/>
      <c r="D59" s="210"/>
      <c r="E59" s="210"/>
      <c r="F59" s="210"/>
      <c r="G59" s="210"/>
      <c r="H59" s="211"/>
      <c r="I59" s="122"/>
      <c r="J59" s="83"/>
      <c r="K59" s="110"/>
      <c r="L59" s="111"/>
      <c r="M59" s="126"/>
      <c r="N59" s="252"/>
      <c r="O59" s="253"/>
      <c r="P59" s="248"/>
      <c r="S59" s="52"/>
      <c r="T59" s="52"/>
      <c r="U59" s="52">
        <f t="shared" si="8"/>
        <v>0</v>
      </c>
      <c r="V59" s="240"/>
      <c r="W59" s="45"/>
      <c r="X59" s="52"/>
      <c r="Y59" s="52"/>
      <c r="Z59" s="52">
        <f t="shared" si="5"/>
        <v>0</v>
      </c>
      <c r="AA59" s="262"/>
    </row>
    <row r="60" spans="1:37" ht="28.35" customHeight="1" thickTop="1" thickBot="1" x14ac:dyDescent="0.3">
      <c r="A60" s="237"/>
      <c r="B60" s="215" t="s">
        <v>106</v>
      </c>
      <c r="C60" s="216"/>
      <c r="D60" s="216"/>
      <c r="E60" s="216"/>
      <c r="F60" s="216"/>
      <c r="G60" s="216"/>
      <c r="H60" s="217"/>
      <c r="I60" s="122"/>
      <c r="J60" s="83"/>
      <c r="K60" s="110"/>
      <c r="L60" s="111"/>
      <c r="M60" s="126"/>
      <c r="N60" s="252"/>
      <c r="O60" s="253"/>
      <c r="P60" s="249"/>
      <c r="S60" s="52"/>
      <c r="T60" s="52"/>
      <c r="U60" s="52">
        <f t="shared" si="8"/>
        <v>0</v>
      </c>
      <c r="V60" s="240"/>
      <c r="W60" s="45"/>
      <c r="X60" s="52"/>
      <c r="Y60" s="52"/>
      <c r="Z60" s="52">
        <f t="shared" si="5"/>
        <v>0</v>
      </c>
      <c r="AA60" s="262"/>
    </row>
    <row r="61" spans="1:37" ht="28.35" customHeight="1" thickTop="1" thickBot="1" x14ac:dyDescent="0.3">
      <c r="A61" s="237"/>
      <c r="B61" s="215" t="s">
        <v>116</v>
      </c>
      <c r="C61" s="216"/>
      <c r="D61" s="216"/>
      <c r="E61" s="216"/>
      <c r="F61" s="216"/>
      <c r="G61" s="216"/>
      <c r="H61" s="217"/>
      <c r="I61" s="122"/>
      <c r="J61" s="83"/>
      <c r="K61" s="110"/>
      <c r="L61" s="111"/>
      <c r="M61" s="126"/>
      <c r="N61" s="252"/>
      <c r="O61" s="253"/>
      <c r="P61" s="246" t="s">
        <v>128</v>
      </c>
      <c r="S61" s="52"/>
      <c r="T61" s="52"/>
      <c r="U61" s="52">
        <f t="shared" si="8"/>
        <v>0</v>
      </c>
      <c r="V61" s="240"/>
      <c r="W61" s="45"/>
      <c r="X61" s="52"/>
      <c r="Y61" s="52"/>
      <c r="Z61" s="52">
        <f t="shared" si="5"/>
        <v>0</v>
      </c>
      <c r="AA61" s="262"/>
    </row>
    <row r="62" spans="1:37" ht="28.15" customHeight="1" thickTop="1" thickBot="1" x14ac:dyDescent="0.3">
      <c r="A62" s="238"/>
      <c r="B62" s="286" t="s">
        <v>132</v>
      </c>
      <c r="C62" s="287"/>
      <c r="D62" s="287"/>
      <c r="E62" s="287"/>
      <c r="F62" s="287"/>
      <c r="G62" s="287"/>
      <c r="H62" s="288"/>
      <c r="I62" s="122"/>
      <c r="J62" s="94"/>
      <c r="K62" s="113"/>
      <c r="L62" s="112"/>
      <c r="M62" s="127"/>
      <c r="N62" s="256"/>
      <c r="O62" s="257"/>
      <c r="P62" s="247"/>
      <c r="S62" s="52"/>
      <c r="T62" s="52"/>
      <c r="U62" s="52">
        <f t="shared" si="8"/>
        <v>0</v>
      </c>
      <c r="V62" s="241"/>
      <c r="W62" s="45"/>
      <c r="X62" s="52"/>
      <c r="Y62" s="52"/>
      <c r="Z62" s="52">
        <f t="shared" si="5"/>
        <v>0</v>
      </c>
      <c r="AA62" s="262"/>
    </row>
    <row r="63" spans="1:37" ht="15.75" thickTop="1" thickBot="1" x14ac:dyDescent="0.3"/>
    <row r="64" spans="1:37" ht="31.5" thickTop="1" thickBot="1" x14ac:dyDescent="0.3">
      <c r="E64" s="267" t="s">
        <v>147</v>
      </c>
      <c r="F64" s="267"/>
      <c r="G64" s="267"/>
      <c r="H64" s="267"/>
      <c r="I64" s="267"/>
      <c r="J64" s="268"/>
      <c r="K64" s="95">
        <f>SUM(AA11,AA17,AA22,AA28,AA34,AA41,AA51)</f>
        <v>0</v>
      </c>
      <c r="L64" s="100"/>
      <c r="M64" s="267" t="s">
        <v>181</v>
      </c>
      <c r="N64" s="267"/>
      <c r="O64" s="268"/>
      <c r="P64" s="95">
        <f>SUM(V11,V17,V22,V28,V34,V41,V51)</f>
        <v>0</v>
      </c>
      <c r="Q64" s="96"/>
      <c r="R64" s="96"/>
      <c r="S64" s="96"/>
      <c r="T64" s="96"/>
    </row>
    <row r="65" ht="15" thickTop="1" x14ac:dyDescent="0.25"/>
  </sheetData>
  <sheetProtection algorithmName="SHA-512" hashValue="AWTde7uvst+ZzHCa8h1ev6z7uwfjOJ1r50pQUzyceGMtfgovjOoEF45b7s2qj6hnvMX3pYmhjQXdSDW+sFJZsg==" saltValue="x1TZJY8QCFafg0RuakglWg==" spinCount="100000" sheet="1" selectLockedCells="1"/>
  <mergeCells count="89">
    <mergeCell ref="E64:J64"/>
    <mergeCell ref="M64:O64"/>
    <mergeCell ref="O4:O5"/>
    <mergeCell ref="P4:P5"/>
    <mergeCell ref="O6:O7"/>
    <mergeCell ref="P6:P7"/>
    <mergeCell ref="N10:O10"/>
    <mergeCell ref="M4:N4"/>
    <mergeCell ref="M5:N5"/>
    <mergeCell ref="M6:N7"/>
    <mergeCell ref="N11:O15"/>
    <mergeCell ref="N17:O20"/>
    <mergeCell ref="N22:O26"/>
    <mergeCell ref="N28:O32"/>
    <mergeCell ref="B57:H57"/>
    <mergeCell ref="B62:H62"/>
    <mergeCell ref="S9:V9"/>
    <mergeCell ref="X9:AA9"/>
    <mergeCell ref="AA11:AA15"/>
    <mergeCell ref="AA17:AA20"/>
    <mergeCell ref="AA22:AA26"/>
    <mergeCell ref="AA51:AA62"/>
    <mergeCell ref="P11:P15"/>
    <mergeCell ref="P17:P20"/>
    <mergeCell ref="P22:P26"/>
    <mergeCell ref="P28:P32"/>
    <mergeCell ref="AI11:AN13"/>
    <mergeCell ref="V34:V39"/>
    <mergeCell ref="V11:V15"/>
    <mergeCell ref="R10:R49"/>
    <mergeCell ref="AB11:AB15"/>
    <mergeCell ref="V17:V20"/>
    <mergeCell ref="V22:V26"/>
    <mergeCell ref="V28:V32"/>
    <mergeCell ref="AB17:AB20"/>
    <mergeCell ref="AB22:AB26"/>
    <mergeCell ref="AB28:AB32"/>
    <mergeCell ref="AB34:AB39"/>
    <mergeCell ref="AB41:AB49"/>
    <mergeCell ref="AA28:AA32"/>
    <mergeCell ref="AA34:AA39"/>
    <mergeCell ref="AA41:AA49"/>
    <mergeCell ref="A51:A62"/>
    <mergeCell ref="V51:V62"/>
    <mergeCell ref="V41:V49"/>
    <mergeCell ref="P34:P39"/>
    <mergeCell ref="P51:P56"/>
    <mergeCell ref="P61:P62"/>
    <mergeCell ref="P57:P60"/>
    <mergeCell ref="A41:A49"/>
    <mergeCell ref="P41:P49"/>
    <mergeCell ref="N34:O39"/>
    <mergeCell ref="N41:O49"/>
    <mergeCell ref="N51:O62"/>
    <mergeCell ref="B51:H51"/>
    <mergeCell ref="B52:H52"/>
    <mergeCell ref="B53:H53"/>
    <mergeCell ref="B54:H54"/>
    <mergeCell ref="A11:A15"/>
    <mergeCell ref="A17:A20"/>
    <mergeCell ref="A22:A26"/>
    <mergeCell ref="A28:A32"/>
    <mergeCell ref="A34:A39"/>
    <mergeCell ref="A1:P1"/>
    <mergeCell ref="A2:P2"/>
    <mergeCell ref="B10:C10"/>
    <mergeCell ref="E10:F10"/>
    <mergeCell ref="H10:I10"/>
    <mergeCell ref="A7:B7"/>
    <mergeCell ref="C6:H6"/>
    <mergeCell ref="C5:H5"/>
    <mergeCell ref="C4:H4"/>
    <mergeCell ref="C7:H7"/>
    <mergeCell ref="B9:C9"/>
    <mergeCell ref="E9:F9"/>
    <mergeCell ref="H9:I9"/>
    <mergeCell ref="K10:L10"/>
    <mergeCell ref="B59:H59"/>
    <mergeCell ref="B58:H58"/>
    <mergeCell ref="B60:H60"/>
    <mergeCell ref="B61:H61"/>
    <mergeCell ref="J4:L4"/>
    <mergeCell ref="I5:L5"/>
    <mergeCell ref="J6:L7"/>
    <mergeCell ref="B55:H55"/>
    <mergeCell ref="B56:H56"/>
    <mergeCell ref="K30:L32"/>
    <mergeCell ref="K13:L15"/>
    <mergeCell ref="K36:L38"/>
  </mergeCells>
  <conditionalFormatting sqref="C11:C15">
    <cfRule type="containsText" dxfId="43" priority="53" operator="containsText" text="Yes">
      <formula>NOT(ISERROR(SEARCH("Yes",C11)))</formula>
    </cfRule>
    <cfRule type="containsText" dxfId="42" priority="52" operator="containsText" text="OK">
      <formula>NOT(ISERROR(SEARCH("OK",C11)))</formula>
    </cfRule>
  </conditionalFormatting>
  <conditionalFormatting sqref="C17:C20">
    <cfRule type="containsText" dxfId="41" priority="46" operator="containsText" text="OK">
      <formula>NOT(ISERROR(SEARCH("OK",C17)))</formula>
    </cfRule>
    <cfRule type="containsText" dxfId="40" priority="47" operator="containsText" text="Yes">
      <formula>NOT(ISERROR(SEARCH("Yes",C17)))</formula>
    </cfRule>
  </conditionalFormatting>
  <conditionalFormatting sqref="C22:C26">
    <cfRule type="containsText" dxfId="39" priority="41" operator="containsText" text="Yes">
      <formula>NOT(ISERROR(SEARCH("Yes",C22)))</formula>
    </cfRule>
    <cfRule type="containsText" dxfId="38" priority="40" operator="containsText" text="OK">
      <formula>NOT(ISERROR(SEARCH("OK",C22)))</formula>
    </cfRule>
  </conditionalFormatting>
  <conditionalFormatting sqref="C28:C32">
    <cfRule type="containsText" dxfId="37" priority="32" operator="containsText" text="OK">
      <formula>NOT(ISERROR(SEARCH("OK",C28)))</formula>
    </cfRule>
    <cfRule type="containsText" dxfId="36" priority="33" operator="containsText" text="Yes">
      <formula>NOT(ISERROR(SEARCH("Yes",C28)))</formula>
    </cfRule>
  </conditionalFormatting>
  <conditionalFormatting sqref="C34:C39">
    <cfRule type="containsText" dxfId="35" priority="26" operator="containsText" text="OK">
      <formula>NOT(ISERROR(SEARCH("OK",C34)))</formula>
    </cfRule>
    <cfRule type="containsText" dxfId="34" priority="27" operator="containsText" text="Yes">
      <formula>NOT(ISERROR(SEARCH("Yes",C34)))</formula>
    </cfRule>
  </conditionalFormatting>
  <conditionalFormatting sqref="C41:C49">
    <cfRule type="containsText" dxfId="33" priority="21" operator="containsText" text="Yes">
      <formula>NOT(ISERROR(SEARCH("Yes",C41)))</formula>
    </cfRule>
    <cfRule type="containsText" dxfId="32" priority="20" operator="containsText" text="OK">
      <formula>NOT(ISERROR(SEARCH("OK",C41)))</formula>
    </cfRule>
  </conditionalFormatting>
  <conditionalFormatting sqref="F11:F15">
    <cfRule type="containsText" dxfId="31" priority="50" operator="containsText" text="OK">
      <formula>NOT(ISERROR(SEARCH("OK",F11)))</formula>
    </cfRule>
    <cfRule type="containsText" dxfId="30" priority="51" operator="containsText" text="Yes">
      <formula>NOT(ISERROR(SEARCH("Yes",F11)))</formula>
    </cfRule>
  </conditionalFormatting>
  <conditionalFormatting sqref="F17:F20">
    <cfRule type="containsText" dxfId="29" priority="44" operator="containsText" text="OK">
      <formula>NOT(ISERROR(SEARCH("OK",F17)))</formula>
    </cfRule>
    <cfRule type="containsText" dxfId="28" priority="45" operator="containsText" text="Yes">
      <formula>NOT(ISERROR(SEARCH("Yes",F17)))</formula>
    </cfRule>
  </conditionalFormatting>
  <conditionalFormatting sqref="F22:F26">
    <cfRule type="containsText" dxfId="27" priority="34" operator="containsText" text="OK">
      <formula>NOT(ISERROR(SEARCH("OK",F22)))</formula>
    </cfRule>
    <cfRule type="containsText" dxfId="26" priority="35" operator="containsText" text="Yes">
      <formula>NOT(ISERROR(SEARCH("Yes",F22)))</formula>
    </cfRule>
  </conditionalFormatting>
  <conditionalFormatting sqref="F28:F32">
    <cfRule type="containsText" dxfId="25" priority="30" operator="containsText" text="OK">
      <formula>NOT(ISERROR(SEARCH("OK",F28)))</formula>
    </cfRule>
    <cfRule type="containsText" dxfId="24" priority="31" operator="containsText" text="Yes">
      <formula>NOT(ISERROR(SEARCH("Yes",F28)))</formula>
    </cfRule>
  </conditionalFormatting>
  <conditionalFormatting sqref="F34:F39">
    <cfRule type="containsText" dxfId="23" priority="25" operator="containsText" text="Yes">
      <formula>NOT(ISERROR(SEARCH("Yes",F34)))</formula>
    </cfRule>
    <cfRule type="containsText" dxfId="22" priority="24" operator="containsText" text="OK">
      <formula>NOT(ISERROR(SEARCH("OK",F34)))</formula>
    </cfRule>
  </conditionalFormatting>
  <conditionalFormatting sqref="F41:F49">
    <cfRule type="containsText" dxfId="21" priority="18" operator="containsText" text="OK">
      <formula>NOT(ISERROR(SEARCH("OK",F41)))</formula>
    </cfRule>
    <cfRule type="containsText" dxfId="20" priority="19" operator="containsText" text="Yes">
      <formula>NOT(ISERROR(SEARCH("Yes",F41)))</formula>
    </cfRule>
  </conditionalFormatting>
  <conditionalFormatting sqref="I11:I15">
    <cfRule type="containsText" dxfId="19" priority="48" operator="containsText" text="OK">
      <formula>NOT(ISERROR(SEARCH("OK",I11)))</formula>
    </cfRule>
    <cfRule type="containsText" dxfId="18" priority="49" operator="containsText" text="Yes">
      <formula>NOT(ISERROR(SEARCH("Yes",I11)))</formula>
    </cfRule>
  </conditionalFormatting>
  <conditionalFormatting sqref="I17:I20">
    <cfRule type="containsText" dxfId="17" priority="42" operator="containsText" text="OK">
      <formula>NOT(ISERROR(SEARCH("OK",I17)))</formula>
    </cfRule>
    <cfRule type="containsText" dxfId="16" priority="43" operator="containsText" text="Yes">
      <formula>NOT(ISERROR(SEARCH("Yes",I17)))</formula>
    </cfRule>
  </conditionalFormatting>
  <conditionalFormatting sqref="I22:I26">
    <cfRule type="containsText" dxfId="15" priority="36" operator="containsText" text="OK">
      <formula>NOT(ISERROR(SEARCH("OK",I22)))</formula>
    </cfRule>
    <cfRule type="containsText" dxfId="14" priority="37" operator="containsText" text="Yes">
      <formula>NOT(ISERROR(SEARCH("Yes",I22)))</formula>
    </cfRule>
  </conditionalFormatting>
  <conditionalFormatting sqref="I28:I32">
    <cfRule type="containsText" dxfId="13" priority="29" operator="containsText" text="Yes">
      <formula>NOT(ISERROR(SEARCH("Yes",I28)))</formula>
    </cfRule>
    <cfRule type="containsText" dxfId="12" priority="28" operator="containsText" text="OK">
      <formula>NOT(ISERROR(SEARCH("OK",I28)))</formula>
    </cfRule>
  </conditionalFormatting>
  <conditionalFormatting sqref="I34:I39">
    <cfRule type="containsText" dxfId="11" priority="23" operator="containsText" text="Yes">
      <formula>NOT(ISERROR(SEARCH("Yes",I34)))</formula>
    </cfRule>
    <cfRule type="containsText" dxfId="10" priority="22" operator="containsText" text="OK">
      <formula>NOT(ISERROR(SEARCH("OK",I34)))</formula>
    </cfRule>
  </conditionalFormatting>
  <conditionalFormatting sqref="I41:I49">
    <cfRule type="containsText" dxfId="9" priority="17" operator="containsText" text="Yes">
      <formula>NOT(ISERROR(SEARCH("Yes",I41)))</formula>
    </cfRule>
    <cfRule type="containsText" dxfId="8" priority="16" operator="containsText" text="OK">
      <formula>NOT(ISERROR(SEARCH("OK",I41)))</formula>
    </cfRule>
  </conditionalFormatting>
  <conditionalFormatting sqref="I51:I62">
    <cfRule type="containsText" dxfId="7" priority="14" operator="containsText" text="OK">
      <formula>NOT(ISERROR(SEARCH("OK",I51)))</formula>
    </cfRule>
    <cfRule type="containsText" dxfId="6" priority="15" operator="containsText" text="Yes">
      <formula>NOT(ISERROR(SEARCH("Yes",I51)))</formula>
    </cfRule>
  </conditionalFormatting>
  <conditionalFormatting sqref="K11 P11 K16:L16 P16:P17 K17 K21:L21 P21:P22 K22 K27:L27 P27:P28 K28 K33:L33 P33:P34 K34 K40:L40 P40:P41 K41 K50:L50 P50:P51 K51">
    <cfRule type="containsText" dxfId="5" priority="54" operator="containsText" text="Moderate">
      <formula>NOT(ISERROR(SEARCH("Moderate",K11)))</formula>
    </cfRule>
    <cfRule type="containsText" dxfId="4" priority="55" operator="containsText" text="HIGH">
      <formula>NOT(ISERROR(SEARCH("HIGH",K11)))</formula>
    </cfRule>
  </conditionalFormatting>
  <conditionalFormatting sqref="K12 K18 K23 K29 K35 K42">
    <cfRule type="top10" dxfId="3" priority="2" rank="1"/>
    <cfRule type="top10" dxfId="2" priority="3" rank="2"/>
    <cfRule type="cellIs" dxfId="1" priority="1" operator="equal">
      <formula>0</formula>
    </cfRule>
  </conditionalFormatting>
  <dataValidations count="2">
    <dataValidation type="list" allowBlank="1" showInputMessage="1" showErrorMessage="1" sqref="F50 I50 C40 F40 I40 C33 F33 I33 C27 F27 I27 C21 F21 I21 F16 C16 I16 C50" xr:uid="{791D8078-6832-4025-8FAE-6E2BB81F0C43}">
      <formula1>$AH$12:$AH$13</formula1>
    </dataValidation>
    <dataValidation type="list" allowBlank="1" showInputMessage="1" showErrorMessage="1" sqref="C11:C15 I51:I62 I41:I49 F41:F49 C41:C49 I34:I39 F34:F39 C34:C39 I28:I32 F28:F32 C28:C32 I22:I26 F22:F26 C22:C26 F17:F20 I17:I20 C17:C20 I11:I15 F11:F15" xr:uid="{C89A4AF9-4D8D-4327-B051-3C8AD00A983A}">
      <formula1>$AH$12:$AH$14</formula1>
    </dataValidation>
  </dataValidations>
  <hyperlinks>
    <hyperlink ref="P10" r:id="rId1" display="https://www.ergocenter.ncsu.edu/resources-and-tools-hub/ergodata/" xr:uid="{10BF8110-9B53-4FE8-BFC8-8BF783DE249D}"/>
    <hyperlink ref="P61:P62" r:id="rId2" display="The Ergonomics Center can also provide consultation." xr:uid="{71F11AC4-210B-4E52-9DEC-E146FE2C8617}"/>
    <hyperlink ref="P51:P56" location="'Other Environmental Criteria'!A1" display="'Other Environmental Criteria'!A1" xr:uid="{ED79D110-2B79-4018-A069-4CA4FDF02B93}"/>
  </hyperlinks>
  <printOptions horizontalCentered="1"/>
  <pageMargins left="0.5" right="0.5" top="0.5" bottom="0.5" header="0.3" footer="0.3"/>
  <pageSetup scale="59" fitToHeight="2" orientation="landscape" r:id="rId3"/>
  <headerFooter>
    <oddFooter>&amp;L&amp;G&amp;R© The Ergonomics Center 2025</oddFooter>
  </headerFooter>
  <rowBreaks count="1" manualBreakCount="1">
    <brk id="33" max="13" man="1"/>
  </rowBreaks>
  <drawing r:id="rId4"/>
  <legacyDrawing r:id="rId5"/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BC3B-76CC-4929-A5C3-2A3456D7584C}">
  <sheetPr>
    <pageSetUpPr fitToPage="1"/>
  </sheetPr>
  <dimension ref="A1"/>
  <sheetViews>
    <sheetView workbookViewId="0">
      <selection activeCell="A150" sqref="A150"/>
    </sheetView>
  </sheetViews>
  <sheetFormatPr defaultColWidth="9.140625" defaultRowHeight="14.25" x14ac:dyDescent="0.2"/>
  <cols>
    <col min="1" max="16384" width="9.140625" style="37"/>
  </cols>
  <sheetData/>
  <sheetProtection algorithmName="SHA-512" hashValue="UwPzUNPw+PB/M9W1rgkMDN7rhp49Z+nk5flKhYkmSYxXXzGNiCZ5liALpZnPD9B0AUhHYSI/QGNlbC7vTwoneA==" saltValue="atn3IG3V5fYMPdb3Y+HMww==" spinCount="100000" sheet="1" objects="1" selectLockedCells="1"/>
  <printOptions horizontalCentered="1"/>
  <pageMargins left="0.7" right="0.7" top="0.75" bottom="0.75" header="0.3" footer="0.3"/>
  <pageSetup scale="37" orientation="portrait" r:id="rId1"/>
  <headerFooter>
    <oddFooter>&amp;L&amp;G&amp;R© The Ergonomics Center 2025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8A25-EF48-485A-95AB-BE700308CC8C}">
  <sheetPr>
    <pageSetUpPr fitToPage="1"/>
  </sheetPr>
  <dimension ref="A1:AC28"/>
  <sheetViews>
    <sheetView topLeftCell="A8" zoomScale="90" zoomScaleNormal="90" workbookViewId="0">
      <selection activeCell="F12" sqref="F12:H12 J12:L12"/>
    </sheetView>
  </sheetViews>
  <sheetFormatPr defaultColWidth="9.140625" defaultRowHeight="12.75" x14ac:dyDescent="0.2"/>
  <cols>
    <col min="1" max="3" width="9.140625" style="150"/>
    <col min="4" max="4" width="24.5703125" style="150" customWidth="1"/>
    <col min="5" max="5" width="0.85546875" style="150" customWidth="1"/>
    <col min="6" max="6" width="9.28515625" style="150" customWidth="1"/>
    <col min="7" max="7" width="9.42578125" style="150" customWidth="1"/>
    <col min="8" max="8" width="9.28515625" style="150" customWidth="1"/>
    <col min="9" max="9" width="0.85546875" style="150" customWidth="1"/>
    <col min="10" max="10" width="9.28515625" style="150" customWidth="1"/>
    <col min="11" max="11" width="9.42578125" style="150" customWidth="1"/>
    <col min="12" max="12" width="9.28515625" style="150" customWidth="1"/>
    <col min="13" max="13" width="0.85546875" style="150" customWidth="1"/>
    <col min="14" max="14" width="16.85546875" style="150" customWidth="1"/>
    <col min="15" max="15" width="10.42578125" style="150" customWidth="1"/>
    <col min="16" max="25" width="9.140625" style="150"/>
    <col min="26" max="26" width="11" style="150" customWidth="1"/>
    <col min="27" max="28" width="11" style="150" hidden="1" customWidth="1"/>
    <col min="29" max="29" width="11" style="150" customWidth="1"/>
    <col min="30" max="16384" width="9.140625" style="150"/>
  </cols>
  <sheetData>
    <row r="1" spans="1:29" ht="18" x14ac:dyDescent="0.25">
      <c r="A1" s="148"/>
      <c r="B1" s="341" t="s">
        <v>194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149"/>
    </row>
    <row r="2" spans="1:29" ht="28.5" customHeight="1" x14ac:dyDescent="0.25">
      <c r="A2" s="148"/>
      <c r="B2" s="148"/>
      <c r="C2" s="342" t="s">
        <v>195</v>
      </c>
      <c r="D2" s="342"/>
      <c r="E2" s="342"/>
      <c r="F2" s="342"/>
      <c r="G2" s="342"/>
      <c r="H2" s="151"/>
      <c r="I2" s="151"/>
      <c r="J2" s="152"/>
    </row>
    <row r="3" spans="1:29" x14ac:dyDescent="0.2">
      <c r="A3" s="148"/>
      <c r="B3" s="148"/>
      <c r="C3" s="153" t="s">
        <v>196</v>
      </c>
      <c r="D3" s="343"/>
      <c r="E3" s="343"/>
      <c r="F3" s="343"/>
      <c r="G3" s="343"/>
      <c r="H3" s="343"/>
      <c r="I3" s="343"/>
      <c r="J3" s="343"/>
    </row>
    <row r="4" spans="1:29" x14ac:dyDescent="0.2">
      <c r="A4" s="148"/>
      <c r="B4" s="148"/>
      <c r="C4" s="153" t="s">
        <v>197</v>
      </c>
      <c r="D4" s="340"/>
      <c r="E4" s="340"/>
      <c r="F4" s="340"/>
      <c r="G4" s="340"/>
      <c r="H4" s="340"/>
      <c r="I4" s="340"/>
      <c r="J4" s="340"/>
    </row>
    <row r="5" spans="1:29" x14ac:dyDescent="0.2">
      <c r="A5" s="148"/>
      <c r="B5" s="148"/>
      <c r="C5" s="153" t="s">
        <v>198</v>
      </c>
      <c r="D5" s="340"/>
      <c r="E5" s="340"/>
      <c r="F5" s="340"/>
      <c r="G5" s="340"/>
      <c r="H5" s="340"/>
      <c r="I5" s="340"/>
      <c r="J5" s="340"/>
    </row>
    <row r="6" spans="1:29" x14ac:dyDescent="0.2">
      <c r="A6" s="148"/>
      <c r="B6" s="148"/>
      <c r="C6" s="153" t="s">
        <v>40</v>
      </c>
      <c r="D6" s="340"/>
      <c r="E6" s="340"/>
      <c r="F6" s="340"/>
      <c r="G6" s="340"/>
      <c r="H6" s="340"/>
      <c r="I6" s="340"/>
      <c r="J6" s="340"/>
    </row>
    <row r="7" spans="1:29" ht="13.5" thickBot="1" x14ac:dyDescent="0.25">
      <c r="A7" s="148"/>
      <c r="B7" s="148"/>
      <c r="C7" s="153"/>
      <c r="D7" s="148"/>
      <c r="E7" s="148"/>
      <c r="F7" s="148"/>
      <c r="G7" s="148"/>
      <c r="H7" s="148"/>
      <c r="I7" s="148"/>
      <c r="J7" s="154"/>
    </row>
    <row r="8" spans="1:29" ht="15.75" customHeight="1" x14ac:dyDescent="0.25">
      <c r="A8" s="321" t="s">
        <v>199</v>
      </c>
      <c r="B8" s="322"/>
      <c r="C8" s="322"/>
      <c r="D8" s="323"/>
      <c r="E8" s="330"/>
      <c r="F8" s="333" t="s">
        <v>200</v>
      </c>
      <c r="G8" s="334"/>
      <c r="H8" s="335"/>
      <c r="I8" s="336"/>
      <c r="J8" s="333" t="s">
        <v>201</v>
      </c>
      <c r="K8" s="334"/>
      <c r="L8" s="335"/>
      <c r="M8" s="336"/>
      <c r="N8" s="312" t="s">
        <v>202</v>
      </c>
      <c r="O8" s="312" t="s">
        <v>203</v>
      </c>
    </row>
    <row r="9" spans="1:29" ht="25.5" x14ac:dyDescent="0.2">
      <c r="A9" s="324"/>
      <c r="B9" s="325"/>
      <c r="C9" s="325"/>
      <c r="D9" s="326"/>
      <c r="E9" s="331"/>
      <c r="F9" s="155" t="s">
        <v>204</v>
      </c>
      <c r="G9" s="156" t="s">
        <v>8</v>
      </c>
      <c r="H9" s="157" t="s">
        <v>205</v>
      </c>
      <c r="I9" s="337"/>
      <c r="J9" s="155" t="s">
        <v>204</v>
      </c>
      <c r="K9" s="156" t="s">
        <v>8</v>
      </c>
      <c r="L9" s="157" t="s">
        <v>205</v>
      </c>
      <c r="M9" s="337"/>
      <c r="N9" s="313"/>
      <c r="O9" s="313"/>
    </row>
    <row r="10" spans="1:29" x14ac:dyDescent="0.2">
      <c r="A10" s="324"/>
      <c r="B10" s="325"/>
      <c r="C10" s="325"/>
      <c r="D10" s="326"/>
      <c r="E10" s="331"/>
      <c r="F10" s="158" t="s">
        <v>206</v>
      </c>
      <c r="G10" s="159" t="s">
        <v>207</v>
      </c>
      <c r="H10" s="160" t="s">
        <v>208</v>
      </c>
      <c r="I10" s="337"/>
      <c r="J10" s="158" t="s">
        <v>206</v>
      </c>
      <c r="K10" s="159" t="s">
        <v>207</v>
      </c>
      <c r="L10" s="160" t="s">
        <v>208</v>
      </c>
      <c r="M10" s="337"/>
      <c r="N10" s="313"/>
      <c r="O10" s="313"/>
    </row>
    <row r="11" spans="1:29" ht="13.5" thickBot="1" x14ac:dyDescent="0.25">
      <c r="A11" s="327"/>
      <c r="B11" s="328"/>
      <c r="C11" s="328"/>
      <c r="D11" s="329"/>
      <c r="E11" s="331"/>
      <c r="F11" s="161"/>
      <c r="G11" s="162"/>
      <c r="H11" s="163"/>
      <c r="I11" s="337"/>
      <c r="J11" s="161" t="s">
        <v>209</v>
      </c>
      <c r="K11" s="162"/>
      <c r="L11" s="163" t="s">
        <v>210</v>
      </c>
      <c r="M11" s="337"/>
      <c r="N11" s="314"/>
      <c r="O11" s="314"/>
    </row>
    <row r="12" spans="1:29" ht="24.95" customHeight="1" x14ac:dyDescent="0.2">
      <c r="A12" s="315"/>
      <c r="B12" s="316"/>
      <c r="C12" s="316"/>
      <c r="D12" s="317"/>
      <c r="E12" s="331"/>
      <c r="F12" s="318"/>
      <c r="G12" s="319"/>
      <c r="H12" s="320"/>
      <c r="I12" s="337"/>
      <c r="J12" s="318"/>
      <c r="K12" s="319"/>
      <c r="L12" s="320"/>
      <c r="M12" s="337"/>
      <c r="N12" s="164"/>
      <c r="O12" s="165" t="str">
        <f>IF(OR(F12="",J12=""),"",(F12*J12))</f>
        <v/>
      </c>
      <c r="AA12" s="166">
        <v>1</v>
      </c>
      <c r="AB12" s="167" t="s">
        <v>211</v>
      </c>
    </row>
    <row r="13" spans="1:29" ht="24.95" customHeight="1" x14ac:dyDescent="0.2">
      <c r="A13" s="339"/>
      <c r="B13" s="302"/>
      <c r="C13" s="302"/>
      <c r="D13" s="303"/>
      <c r="E13" s="331"/>
      <c r="F13" s="307"/>
      <c r="G13" s="308"/>
      <c r="H13" s="309"/>
      <c r="I13" s="337"/>
      <c r="J13" s="307"/>
      <c r="K13" s="308"/>
      <c r="L13" s="309"/>
      <c r="M13" s="337"/>
      <c r="N13" s="168"/>
      <c r="O13" s="169" t="str">
        <f t="shared" ref="O13:O26" si="0">IF(OR(F13="",J13=""),"",(F13*J13))</f>
        <v/>
      </c>
      <c r="AA13" s="166">
        <v>2</v>
      </c>
      <c r="AB13" s="170" t="s">
        <v>212</v>
      </c>
    </row>
    <row r="14" spans="1:29" ht="24.95" customHeight="1" x14ac:dyDescent="0.2">
      <c r="A14" s="339"/>
      <c r="B14" s="302"/>
      <c r="C14" s="302"/>
      <c r="D14" s="303"/>
      <c r="E14" s="331"/>
      <c r="F14" s="304"/>
      <c r="G14" s="305"/>
      <c r="H14" s="306"/>
      <c r="I14" s="337"/>
      <c r="J14" s="307"/>
      <c r="K14" s="308"/>
      <c r="L14" s="309"/>
      <c r="M14" s="337"/>
      <c r="N14" s="168"/>
      <c r="O14" s="169" t="str">
        <f t="shared" si="0"/>
        <v/>
      </c>
      <c r="AA14" s="166">
        <v>4</v>
      </c>
      <c r="AB14" s="172" t="s">
        <v>213</v>
      </c>
    </row>
    <row r="15" spans="1:29" ht="24.95" customHeight="1" x14ac:dyDescent="0.2">
      <c r="A15" s="310"/>
      <c r="B15" s="311"/>
      <c r="C15" s="311"/>
      <c r="D15" s="311"/>
      <c r="E15" s="331"/>
      <c r="F15" s="304"/>
      <c r="G15" s="305"/>
      <c r="H15" s="306"/>
      <c r="I15" s="337"/>
      <c r="J15" s="307"/>
      <c r="K15" s="308"/>
      <c r="L15" s="309"/>
      <c r="M15" s="337"/>
      <c r="N15" s="171"/>
      <c r="O15" s="169" t="str">
        <f t="shared" si="0"/>
        <v/>
      </c>
      <c r="AC15" s="173"/>
    </row>
    <row r="16" spans="1:29" ht="24.95" customHeight="1" x14ac:dyDescent="0.2">
      <c r="A16" s="301"/>
      <c r="B16" s="302"/>
      <c r="C16" s="302"/>
      <c r="D16" s="303"/>
      <c r="E16" s="331"/>
      <c r="F16" s="304"/>
      <c r="G16" s="305"/>
      <c r="H16" s="306"/>
      <c r="I16" s="337"/>
      <c r="J16" s="307"/>
      <c r="K16" s="308"/>
      <c r="L16" s="309"/>
      <c r="M16" s="337"/>
      <c r="N16" s="171"/>
      <c r="O16" s="169" t="str">
        <f t="shared" si="0"/>
        <v/>
      </c>
    </row>
    <row r="17" spans="1:18" ht="24.95" customHeight="1" x14ac:dyDescent="0.2">
      <c r="A17" s="301"/>
      <c r="B17" s="302"/>
      <c r="C17" s="302"/>
      <c r="D17" s="303"/>
      <c r="E17" s="331"/>
      <c r="F17" s="304"/>
      <c r="G17" s="305"/>
      <c r="H17" s="306"/>
      <c r="I17" s="337"/>
      <c r="J17" s="307"/>
      <c r="K17" s="308"/>
      <c r="L17" s="309"/>
      <c r="M17" s="337"/>
      <c r="N17" s="171"/>
      <c r="O17" s="169" t="str">
        <f t="shared" si="0"/>
        <v/>
      </c>
    </row>
    <row r="18" spans="1:18" ht="24.95" customHeight="1" x14ac:dyDescent="0.2">
      <c r="A18" s="301"/>
      <c r="B18" s="302"/>
      <c r="C18" s="302"/>
      <c r="D18" s="303"/>
      <c r="E18" s="331"/>
      <c r="F18" s="304"/>
      <c r="G18" s="305"/>
      <c r="H18" s="306"/>
      <c r="I18" s="337"/>
      <c r="J18" s="307"/>
      <c r="K18" s="308"/>
      <c r="L18" s="309"/>
      <c r="M18" s="337"/>
      <c r="N18" s="171"/>
      <c r="O18" s="169" t="str">
        <f t="shared" si="0"/>
        <v/>
      </c>
    </row>
    <row r="19" spans="1:18" ht="24.95" customHeight="1" x14ac:dyDescent="0.2">
      <c r="A19" s="301"/>
      <c r="B19" s="302"/>
      <c r="C19" s="302"/>
      <c r="D19" s="303"/>
      <c r="E19" s="331"/>
      <c r="F19" s="304"/>
      <c r="G19" s="305"/>
      <c r="H19" s="306"/>
      <c r="I19" s="337"/>
      <c r="J19" s="307"/>
      <c r="K19" s="308"/>
      <c r="L19" s="309"/>
      <c r="M19" s="337"/>
      <c r="N19" s="171"/>
      <c r="O19" s="169" t="str">
        <f t="shared" si="0"/>
        <v/>
      </c>
    </row>
    <row r="20" spans="1:18" ht="24.95" customHeight="1" x14ac:dyDescent="0.2">
      <c r="A20" s="301"/>
      <c r="B20" s="302"/>
      <c r="C20" s="302"/>
      <c r="D20" s="303"/>
      <c r="E20" s="331"/>
      <c r="F20" s="304"/>
      <c r="G20" s="305"/>
      <c r="H20" s="306"/>
      <c r="I20" s="337"/>
      <c r="J20" s="307"/>
      <c r="K20" s="308"/>
      <c r="L20" s="309"/>
      <c r="M20" s="337"/>
      <c r="N20" s="171"/>
      <c r="O20" s="169" t="str">
        <f t="shared" si="0"/>
        <v/>
      </c>
    </row>
    <row r="21" spans="1:18" ht="24.95" customHeight="1" x14ac:dyDescent="0.2">
      <c r="A21" s="301"/>
      <c r="B21" s="302"/>
      <c r="C21" s="302"/>
      <c r="D21" s="303"/>
      <c r="E21" s="331"/>
      <c r="F21" s="304"/>
      <c r="G21" s="305"/>
      <c r="H21" s="306"/>
      <c r="I21" s="337"/>
      <c r="J21" s="307"/>
      <c r="K21" s="308"/>
      <c r="L21" s="309"/>
      <c r="M21" s="337"/>
      <c r="N21" s="171"/>
      <c r="O21" s="169" t="str">
        <f t="shared" si="0"/>
        <v/>
      </c>
    </row>
    <row r="22" spans="1:18" ht="24.95" customHeight="1" x14ac:dyDescent="0.2">
      <c r="A22" s="301"/>
      <c r="B22" s="302"/>
      <c r="C22" s="302"/>
      <c r="D22" s="303"/>
      <c r="E22" s="331"/>
      <c r="F22" s="304"/>
      <c r="G22" s="305"/>
      <c r="H22" s="306"/>
      <c r="I22" s="337"/>
      <c r="J22" s="307"/>
      <c r="K22" s="308"/>
      <c r="L22" s="309"/>
      <c r="M22" s="337"/>
      <c r="N22" s="171"/>
      <c r="O22" s="169" t="str">
        <f t="shared" si="0"/>
        <v/>
      </c>
      <c r="R22" s="174" t="s">
        <v>214</v>
      </c>
    </row>
    <row r="23" spans="1:18" ht="24.95" customHeight="1" x14ac:dyDescent="0.2">
      <c r="A23" s="310"/>
      <c r="B23" s="311"/>
      <c r="C23" s="311"/>
      <c r="D23" s="311"/>
      <c r="E23" s="331"/>
      <c r="F23" s="304"/>
      <c r="G23" s="305"/>
      <c r="H23" s="306"/>
      <c r="I23" s="337"/>
      <c r="J23" s="307"/>
      <c r="K23" s="308"/>
      <c r="L23" s="309"/>
      <c r="M23" s="337"/>
      <c r="N23" s="171"/>
      <c r="O23" s="169" t="str">
        <f t="shared" si="0"/>
        <v/>
      </c>
    </row>
    <row r="24" spans="1:18" ht="24.95" customHeight="1" x14ac:dyDescent="0.2">
      <c r="A24" s="301"/>
      <c r="B24" s="302"/>
      <c r="C24" s="302"/>
      <c r="D24" s="303"/>
      <c r="E24" s="331"/>
      <c r="F24" s="304"/>
      <c r="G24" s="305"/>
      <c r="H24" s="306"/>
      <c r="I24" s="337"/>
      <c r="J24" s="307"/>
      <c r="K24" s="308"/>
      <c r="L24" s="309"/>
      <c r="M24" s="337"/>
      <c r="N24" s="171"/>
      <c r="O24" s="169" t="str">
        <f t="shared" si="0"/>
        <v/>
      </c>
    </row>
    <row r="25" spans="1:18" ht="24.95" customHeight="1" x14ac:dyDescent="0.2">
      <c r="A25" s="301"/>
      <c r="B25" s="302"/>
      <c r="C25" s="302"/>
      <c r="D25" s="303"/>
      <c r="E25" s="331"/>
      <c r="F25" s="304"/>
      <c r="G25" s="305"/>
      <c r="H25" s="306"/>
      <c r="I25" s="337"/>
      <c r="J25" s="307"/>
      <c r="K25" s="308"/>
      <c r="L25" s="309"/>
      <c r="M25" s="337"/>
      <c r="N25" s="171"/>
      <c r="O25" s="169" t="str">
        <f t="shared" si="0"/>
        <v/>
      </c>
    </row>
    <row r="26" spans="1:18" ht="24.95" customHeight="1" thickBot="1" x14ac:dyDescent="0.25">
      <c r="A26" s="289"/>
      <c r="B26" s="290"/>
      <c r="C26" s="290"/>
      <c r="D26" s="291"/>
      <c r="E26" s="332"/>
      <c r="F26" s="292"/>
      <c r="G26" s="293"/>
      <c r="H26" s="294"/>
      <c r="I26" s="338"/>
      <c r="J26" s="295"/>
      <c r="K26" s="296"/>
      <c r="L26" s="297"/>
      <c r="M26" s="338"/>
      <c r="N26" s="175"/>
      <c r="O26" s="176" t="str">
        <f t="shared" si="0"/>
        <v/>
      </c>
    </row>
    <row r="28" spans="1:18" ht="77.25" customHeight="1" x14ac:dyDescent="0.2">
      <c r="F28" s="298" t="s">
        <v>215</v>
      </c>
      <c r="G28" s="299"/>
      <c r="H28" s="300"/>
      <c r="J28" s="298" t="s">
        <v>216</v>
      </c>
      <c r="K28" s="299"/>
      <c r="L28" s="300"/>
    </row>
  </sheetData>
  <sheetProtection sheet="1" objects="1" formatCells="0" formatColumns="0" formatRows="0" insertRows="0" insertHyperlinks="0" sort="0" autoFilter="0"/>
  <mergeCells count="61">
    <mergeCell ref="D6:J6"/>
    <mergeCell ref="B1:L1"/>
    <mergeCell ref="C2:G2"/>
    <mergeCell ref="D3:J3"/>
    <mergeCell ref="D4:J4"/>
    <mergeCell ref="D5:J5"/>
    <mergeCell ref="M8:M26"/>
    <mergeCell ref="A14:D14"/>
    <mergeCell ref="F14:H14"/>
    <mergeCell ref="J14:L14"/>
    <mergeCell ref="A15:D15"/>
    <mergeCell ref="A17:D17"/>
    <mergeCell ref="F17:H17"/>
    <mergeCell ref="J17:L17"/>
    <mergeCell ref="A13:D13"/>
    <mergeCell ref="F13:H13"/>
    <mergeCell ref="J13:L13"/>
    <mergeCell ref="F18:H18"/>
    <mergeCell ref="J18:L18"/>
    <mergeCell ref="A19:D19"/>
    <mergeCell ref="F19:H19"/>
    <mergeCell ref="J19:L19"/>
    <mergeCell ref="N8:N11"/>
    <mergeCell ref="O8:O11"/>
    <mergeCell ref="A12:D12"/>
    <mergeCell ref="F12:H12"/>
    <mergeCell ref="J12:L12"/>
    <mergeCell ref="A8:D11"/>
    <mergeCell ref="E8:E26"/>
    <mergeCell ref="F8:H8"/>
    <mergeCell ref="I8:I26"/>
    <mergeCell ref="J8:L8"/>
    <mergeCell ref="F15:H15"/>
    <mergeCell ref="J15:L15"/>
    <mergeCell ref="A16:D16"/>
    <mergeCell ref="F16:H16"/>
    <mergeCell ref="J16:L16"/>
    <mergeCell ref="A18:D18"/>
    <mergeCell ref="A20:D20"/>
    <mergeCell ref="F20:H20"/>
    <mergeCell ref="J20:L20"/>
    <mergeCell ref="A21:D21"/>
    <mergeCell ref="F21:H21"/>
    <mergeCell ref="J21:L21"/>
    <mergeCell ref="A22:D22"/>
    <mergeCell ref="F22:H22"/>
    <mergeCell ref="J22:L22"/>
    <mergeCell ref="A23:D23"/>
    <mergeCell ref="F23:H23"/>
    <mergeCell ref="J23:L23"/>
    <mergeCell ref="A24:D24"/>
    <mergeCell ref="F24:H24"/>
    <mergeCell ref="J24:L24"/>
    <mergeCell ref="A25:D25"/>
    <mergeCell ref="F25:H25"/>
    <mergeCell ref="J25:L25"/>
    <mergeCell ref="A26:D26"/>
    <mergeCell ref="F26:H26"/>
    <mergeCell ref="J26:L26"/>
    <mergeCell ref="F28:H28"/>
    <mergeCell ref="J28:L28"/>
  </mergeCells>
  <conditionalFormatting sqref="O12:O26">
    <cfRule type="top10" dxfId="0" priority="1" rank="2"/>
  </conditionalFormatting>
  <dataValidations count="1">
    <dataValidation type="list" allowBlank="1" showInputMessage="1" showErrorMessage="1" errorTitle="Enter a Whole Number" error="Enter a whole number from 0 to 10, OR choose from the drop down list." sqref="F12:H26 J12:L26" xr:uid="{CC6D2846-AD45-4932-9A4E-CF5DB8B11057}">
      <formula1>$AA$12:$AA$14</formula1>
    </dataValidation>
  </dataValidations>
  <pageMargins left="0.64" right="0.33" top="0.82" bottom="0.67" header="0.31" footer="0.39"/>
  <pageSetup scale="94" orientation="landscape" r:id="rId1"/>
  <headerFooter alignWithMargins="0">
    <oddFooter>&amp;L&amp;8www.ergocenter.ncsu.edu&amp;R&amp;8© 2023 The Ergonomics Center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09A9-0ED4-4FB1-9D15-A86BD2B20B90}">
  <sheetPr>
    <pageSetUpPr fitToPage="1"/>
  </sheetPr>
  <dimension ref="A1:B23"/>
  <sheetViews>
    <sheetView workbookViewId="0"/>
  </sheetViews>
  <sheetFormatPr defaultColWidth="9.140625" defaultRowHeight="15" x14ac:dyDescent="0.2"/>
  <cols>
    <col min="1" max="1" width="210.7109375" style="35" customWidth="1"/>
    <col min="2" max="16384" width="9.140625" style="36"/>
  </cols>
  <sheetData>
    <row r="1" spans="1:2" s="34" customFormat="1" ht="50.1" customHeight="1" x14ac:dyDescent="0.25">
      <c r="A1" s="33" t="s">
        <v>158</v>
      </c>
    </row>
    <row r="2" spans="1:2" s="144" customFormat="1" ht="39.950000000000003" customHeight="1" x14ac:dyDescent="0.25">
      <c r="A2" s="142" t="s">
        <v>164</v>
      </c>
      <c r="B2" s="143"/>
    </row>
    <row r="3" spans="1:2" s="144" customFormat="1" ht="39.950000000000003" customHeight="1" x14ac:dyDescent="0.25">
      <c r="A3" s="142" t="s">
        <v>176</v>
      </c>
    </row>
    <row r="4" spans="1:2" s="144" customFormat="1" ht="39.950000000000003" customHeight="1" x14ac:dyDescent="0.25">
      <c r="A4" s="142" t="s">
        <v>169</v>
      </c>
    </row>
    <row r="5" spans="1:2" s="144" customFormat="1" ht="39.950000000000003" customHeight="1" x14ac:dyDescent="0.25">
      <c r="A5" s="142" t="s">
        <v>159</v>
      </c>
    </row>
    <row r="6" spans="1:2" s="144" customFormat="1" ht="39.950000000000003" customHeight="1" x14ac:dyDescent="0.25">
      <c r="A6" s="142" t="s">
        <v>172</v>
      </c>
    </row>
    <row r="7" spans="1:2" s="144" customFormat="1" ht="39.950000000000003" customHeight="1" x14ac:dyDescent="0.25">
      <c r="A7" s="142" t="s">
        <v>173</v>
      </c>
    </row>
    <row r="8" spans="1:2" s="144" customFormat="1" ht="60" customHeight="1" x14ac:dyDescent="0.25">
      <c r="A8" s="145" t="s">
        <v>180</v>
      </c>
    </row>
    <row r="9" spans="1:2" s="144" customFormat="1" ht="80.099999999999994" customHeight="1" x14ac:dyDescent="0.25">
      <c r="A9" s="145" t="s">
        <v>179</v>
      </c>
    </row>
    <row r="10" spans="1:2" s="144" customFormat="1" ht="60" customHeight="1" x14ac:dyDescent="0.25">
      <c r="A10" s="142" t="s">
        <v>168</v>
      </c>
    </row>
    <row r="11" spans="1:2" s="144" customFormat="1" ht="60" customHeight="1" x14ac:dyDescent="0.25">
      <c r="A11" s="142" t="s">
        <v>178</v>
      </c>
    </row>
    <row r="12" spans="1:2" s="144" customFormat="1" ht="39.950000000000003" customHeight="1" x14ac:dyDescent="0.25">
      <c r="A12" s="142" t="s">
        <v>162</v>
      </c>
    </row>
    <row r="13" spans="1:2" s="144" customFormat="1" ht="39.950000000000003" customHeight="1" x14ac:dyDescent="0.25">
      <c r="A13" s="142" t="s">
        <v>165</v>
      </c>
    </row>
    <row r="14" spans="1:2" s="144" customFormat="1" ht="60" customHeight="1" x14ac:dyDescent="0.25">
      <c r="A14" s="142" t="s">
        <v>175</v>
      </c>
    </row>
    <row r="15" spans="1:2" s="144" customFormat="1" ht="80.099999999999994" customHeight="1" x14ac:dyDescent="0.25">
      <c r="A15" s="142" t="s">
        <v>171</v>
      </c>
    </row>
    <row r="16" spans="1:2" s="144" customFormat="1" ht="39.950000000000003" customHeight="1" x14ac:dyDescent="0.25">
      <c r="A16" s="142" t="s">
        <v>160</v>
      </c>
    </row>
    <row r="17" spans="1:1" s="144" customFormat="1" ht="39.950000000000003" customHeight="1" x14ac:dyDescent="0.25">
      <c r="A17" s="142" t="s">
        <v>163</v>
      </c>
    </row>
    <row r="18" spans="1:1" s="144" customFormat="1" ht="39.950000000000003" customHeight="1" x14ac:dyDescent="0.25">
      <c r="A18" s="142" t="s">
        <v>166</v>
      </c>
    </row>
    <row r="19" spans="1:1" s="144" customFormat="1" ht="39.950000000000003" customHeight="1" x14ac:dyDescent="0.25">
      <c r="A19" s="142" t="s">
        <v>174</v>
      </c>
    </row>
    <row r="20" spans="1:1" s="144" customFormat="1" ht="39.950000000000003" customHeight="1" x14ac:dyDescent="0.25">
      <c r="A20" s="142" t="s">
        <v>170</v>
      </c>
    </row>
    <row r="21" spans="1:1" s="144" customFormat="1" ht="39.950000000000003" customHeight="1" x14ac:dyDescent="0.25">
      <c r="A21" s="142" t="s">
        <v>167</v>
      </c>
    </row>
    <row r="22" spans="1:1" s="144" customFormat="1" ht="39.950000000000003" customHeight="1" x14ac:dyDescent="0.25">
      <c r="A22" s="142" t="s">
        <v>177</v>
      </c>
    </row>
    <row r="23" spans="1:1" s="144" customFormat="1" ht="39.950000000000003" customHeight="1" x14ac:dyDescent="0.25">
      <c r="A23" s="142" t="s">
        <v>161</v>
      </c>
    </row>
  </sheetData>
  <sheetProtection algorithmName="SHA-512" hashValue="dPiyUb4Ey+kpxRYRyPsjVHVl045f20PSSSBehYpJwvWrER+1b5jFZ+CNiLQmEWkDVI1G69NK+UFNJa2hCF73sA==" saltValue="24YcpiZ/c/zPyla5KoWhTg==" spinCount="100000" sheet="1" objects="1" formatCells="0" formatColumns="0" formatRows="0" selectLockedCells="1"/>
  <sortState xmlns:xlrd2="http://schemas.microsoft.com/office/spreadsheetml/2017/richdata2" ref="A2:A23">
    <sortCondition ref="A2:A23"/>
  </sortState>
  <pageMargins left="0.7" right="0.7" top="0.75" bottom="0.75" header="0.3" footer="0.3"/>
  <pageSetup scale="58" fitToHeight="0" orientation="landscape" r:id="rId1"/>
  <headerFooter>
    <oddFooter>&amp;L&amp;G&amp;R© The Ergonomics Center 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Data Collection &amp; Steps</vt:lpstr>
      <vt:lpstr>Screening Tool</vt:lpstr>
      <vt:lpstr>Other Environmental Criteria</vt:lpstr>
      <vt:lpstr>Brainstorming (1,2,4)</vt:lpstr>
      <vt:lpstr>Sources</vt:lpstr>
      <vt:lpstr>'Brainstorming (1,2,4)'!Print_Area</vt:lpstr>
      <vt:lpstr>'Data Collection &amp; Steps'!Print_Area</vt:lpstr>
      <vt:lpstr>'Screening Tool'!Print_Area</vt:lpstr>
      <vt:lpstr>Sources!Print_Area</vt:lpstr>
      <vt:lpstr>'Screening Tool'!Print_Titles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L Downey</dc:creator>
  <cp:lastModifiedBy>Gary L Downey</cp:lastModifiedBy>
  <cp:lastPrinted>2026-01-13T19:19:45Z</cp:lastPrinted>
  <dcterms:created xsi:type="dcterms:W3CDTF">2023-02-28T14:21:23Z</dcterms:created>
  <dcterms:modified xsi:type="dcterms:W3CDTF">2026-02-09T19:24:14Z</dcterms:modified>
</cp:coreProperties>
</file>